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1648" windowHeight="9348" tabRatio="598" activeTab="0"/>
  </bookViews>
  <sheets>
    <sheet name="Payment Request" sheetId="1" r:id="rId1"/>
    <sheet name="Certificate for Nature projects" sheetId="2" r:id="rId2"/>
    <sheet name="Individual Cost Statement " sheetId="3" r:id="rId3"/>
    <sheet name="Personnel" sheetId="4" r:id="rId4"/>
    <sheet name="Travel" sheetId="5" r:id="rId5"/>
    <sheet name="External assistance" sheetId="6" r:id="rId6"/>
    <sheet name="Infrastructure" sheetId="7" r:id="rId7"/>
    <sheet name="Equipment" sheetId="8" r:id="rId8"/>
    <sheet name="Prototype" sheetId="9" r:id="rId9"/>
    <sheet name="Land purchase" sheetId="10" r:id="rId10"/>
    <sheet name="Lease of land" sheetId="11" r:id="rId11"/>
    <sheet name="Consumables" sheetId="12" r:id="rId12"/>
    <sheet name="Other direct costs" sheetId="13" r:id="rId13"/>
    <sheet name="Funding" sheetId="14" r:id="rId14"/>
    <sheet name="Consolidated Cost statement" sheetId="15" r:id="rId15"/>
    <sheet name="Model Timesheet" sheetId="16" r:id="rId16"/>
  </sheets>
  <definedNames/>
  <calcPr fullCalcOnLoad="1"/>
</workbook>
</file>

<file path=xl/sharedStrings.xml><?xml version="1.0" encoding="utf-8"?>
<sst xmlns="http://schemas.openxmlformats.org/spreadsheetml/2006/main" count="977" uniqueCount="353">
  <si>
    <t>Seq n°</t>
  </si>
  <si>
    <t>Name of person</t>
  </si>
  <si>
    <t>Amount in national currency</t>
  </si>
  <si>
    <t>Exchange rate</t>
  </si>
  <si>
    <t>A</t>
  </si>
  <si>
    <t>B</t>
  </si>
  <si>
    <t>C</t>
  </si>
  <si>
    <t>E</t>
  </si>
  <si>
    <t>F</t>
  </si>
  <si>
    <t>G</t>
  </si>
  <si>
    <t>H</t>
  </si>
  <si>
    <t>From:</t>
  </si>
  <si>
    <t>(A)</t>
  </si>
  <si>
    <t>I</t>
  </si>
  <si>
    <t>Date of payment</t>
  </si>
  <si>
    <t>Location (from/to)</t>
  </si>
  <si>
    <t>Name(s) of person(s) traveling</t>
  </si>
  <si>
    <t>J</t>
  </si>
  <si>
    <t>K</t>
  </si>
  <si>
    <t>Description of cost item</t>
  </si>
  <si>
    <t>Time unit</t>
  </si>
  <si>
    <t>Year</t>
  </si>
  <si>
    <t>L</t>
  </si>
  <si>
    <t>M</t>
  </si>
  <si>
    <t>N</t>
  </si>
  <si>
    <t>O</t>
  </si>
  <si>
    <t>P</t>
  </si>
  <si>
    <t>Q</t>
  </si>
  <si>
    <t>R</t>
  </si>
  <si>
    <t>S</t>
  </si>
  <si>
    <t>T</t>
  </si>
  <si>
    <t>U</t>
  </si>
  <si>
    <t>January</t>
  </si>
  <si>
    <t>February</t>
  </si>
  <si>
    <t>March</t>
  </si>
  <si>
    <t>April</t>
  </si>
  <si>
    <t>May</t>
  </si>
  <si>
    <t>June</t>
  </si>
  <si>
    <t>July</t>
  </si>
  <si>
    <t>August</t>
  </si>
  <si>
    <t>September</t>
  </si>
  <si>
    <t>October</t>
  </si>
  <si>
    <t>December</t>
  </si>
  <si>
    <t>November</t>
  </si>
  <si>
    <t>V</t>
  </si>
  <si>
    <t>X</t>
  </si>
  <si>
    <t>Explanation of the content of each Column</t>
  </si>
  <si>
    <t>Column</t>
  </si>
  <si>
    <t>Explanation</t>
  </si>
  <si>
    <t>D</t>
  </si>
  <si>
    <t>Specification of the number of time units assigned to the project per month based on the detailed individual timesheet kept per person.</t>
  </si>
  <si>
    <t>Y</t>
  </si>
  <si>
    <t>Date of invoice</t>
  </si>
  <si>
    <t>Number of invoice</t>
  </si>
  <si>
    <t>Supplier</t>
  </si>
  <si>
    <t>Time unit rates (ColumnE/G)</t>
  </si>
  <si>
    <t>€</t>
  </si>
  <si>
    <t>% of eligible costs</t>
  </si>
  <si>
    <t>Other sources of funding</t>
  </si>
  <si>
    <t>TOTAL ELIGIBLE COSTS</t>
  </si>
  <si>
    <t>TOTAL</t>
  </si>
  <si>
    <t>Amount of co-funding in €</t>
  </si>
  <si>
    <t>Address</t>
  </si>
  <si>
    <t>To:</t>
  </si>
  <si>
    <t>Banking details:</t>
  </si>
  <si>
    <t>Bank account n°</t>
  </si>
  <si>
    <t>Bank account holder</t>
  </si>
  <si>
    <t>Payment reference (if necessary)</t>
  </si>
  <si>
    <t>Title:</t>
  </si>
  <si>
    <t>Date:</t>
  </si>
  <si>
    <t>Signature:</t>
  </si>
  <si>
    <t>Enclosures:</t>
  </si>
  <si>
    <t>I.B.A.N</t>
  </si>
  <si>
    <t>Total</t>
  </si>
  <si>
    <t>Time units worked on the project</t>
  </si>
  <si>
    <t xml:space="preserve">Description of the cost item </t>
  </si>
  <si>
    <t>Payment date</t>
  </si>
  <si>
    <t>Reference period               Eligiblity period</t>
  </si>
  <si>
    <t>Function:</t>
  </si>
  <si>
    <t>Z</t>
  </si>
  <si>
    <t>Total per calender year</t>
  </si>
  <si>
    <t>Calculation of the personnel costs</t>
  </si>
  <si>
    <t>General information on staff assigned to the project</t>
  </si>
  <si>
    <t>Name of staff member</t>
  </si>
  <si>
    <t xml:space="preserve">Is staff member employed Full-time or Part-time </t>
  </si>
  <si>
    <t>Calendar Year</t>
  </si>
  <si>
    <t>Calendar Month</t>
  </si>
  <si>
    <t>Calendar Day</t>
  </si>
  <si>
    <t>In case of absence, indicate one of the reason codes below</t>
  </si>
  <si>
    <t>Other activities</t>
  </si>
  <si>
    <t>Total hours (including overtime)</t>
  </si>
  <si>
    <t>Absences</t>
  </si>
  <si>
    <t>Summary for this month</t>
  </si>
  <si>
    <t>Weekend</t>
  </si>
  <si>
    <t>WE</t>
  </si>
  <si>
    <t>Sick leave</t>
  </si>
  <si>
    <t>SL</t>
  </si>
  <si>
    <t>Public holidays</t>
  </si>
  <si>
    <t>PH</t>
  </si>
  <si>
    <t>Annual holidays</t>
  </si>
  <si>
    <t>AH</t>
  </si>
  <si>
    <t>Other absence</t>
  </si>
  <si>
    <t>OA</t>
  </si>
  <si>
    <t>Date and signature of staff member</t>
  </si>
  <si>
    <t>Name of sub-contractor</t>
  </si>
  <si>
    <t>Amount in €</t>
  </si>
  <si>
    <t>Payment of the balance</t>
  </si>
  <si>
    <t>Date and signature</t>
  </si>
  <si>
    <t>Sequential number of the entries. In case additional lines are inserted, please re-number the lines</t>
  </si>
  <si>
    <t>Time units used in caclulation of the personnel costs, i.e. hours or days (or part thereof)</t>
  </si>
  <si>
    <t>Sequential number of the entries. In case additional rows are inserted, please re-number the rows</t>
  </si>
  <si>
    <r>
      <t>Type of payment requested:</t>
    </r>
    <r>
      <rPr>
        <b/>
        <sz val="11"/>
        <rFont val="Arial"/>
        <family val="2"/>
      </rPr>
      <t xml:space="preserve"> </t>
    </r>
  </si>
  <si>
    <t>- External audit report if appropriate</t>
  </si>
  <si>
    <t>Personnel</t>
  </si>
  <si>
    <t>Other direct costs</t>
  </si>
  <si>
    <t>Total Personnel:</t>
  </si>
  <si>
    <t>Purpose of the travel and duration</t>
  </si>
  <si>
    <t>Purpose of the travel, for example participating in various meetings, work shops, field exercise etc, and duration</t>
  </si>
  <si>
    <t xml:space="preserve">Travel </t>
  </si>
  <si>
    <t>External assistance</t>
  </si>
  <si>
    <t>Overheads</t>
  </si>
  <si>
    <t>Land/rightspurchase/lease</t>
  </si>
  <si>
    <t>Consumable material</t>
  </si>
  <si>
    <t>Description of infrastructure</t>
  </si>
  <si>
    <t>Location of the Land</t>
  </si>
  <si>
    <t>Date</t>
  </si>
  <si>
    <t>Number</t>
  </si>
  <si>
    <t>Name of notary</t>
  </si>
  <si>
    <t>Clause included</t>
  </si>
  <si>
    <t xml:space="preserve"> Durable goods - Infrastructure</t>
  </si>
  <si>
    <t>Durable goods - Equipment</t>
  </si>
  <si>
    <t>Durables goods - Prototypes</t>
  </si>
  <si>
    <t>signature</t>
  </si>
  <si>
    <t xml:space="preserve">TOTAL </t>
  </si>
  <si>
    <t>Invoiced amount in national currency without VAT</t>
  </si>
  <si>
    <t>Invoiced amount in national currency with non-recoverable VAT</t>
  </si>
  <si>
    <t>Total costs</t>
  </si>
  <si>
    <t>Sequential number</t>
  </si>
  <si>
    <t>Surface (Ha.)</t>
  </si>
  <si>
    <t>Land register n°</t>
  </si>
  <si>
    <t>Notarial Act</t>
  </si>
  <si>
    <t>Date (dd/mm/yy)</t>
  </si>
  <si>
    <t>Invoice/receipt</t>
  </si>
  <si>
    <t>Surface (Ha)</t>
  </si>
  <si>
    <t>Land Register n°</t>
  </si>
  <si>
    <t>Contract duration (months)</t>
  </si>
  <si>
    <t>Type of payment (monthly, annual, ….)</t>
  </si>
  <si>
    <t>Description of prototype</t>
  </si>
  <si>
    <t>Project reference</t>
  </si>
  <si>
    <t>Name:</t>
  </si>
  <si>
    <t>Name and address of the bank *)</t>
  </si>
  <si>
    <t>Legal/statutory representative</t>
  </si>
  <si>
    <t>Total eligible costs with non-recoverable VAT</t>
  </si>
  <si>
    <t>Direct income</t>
  </si>
  <si>
    <t>Description of the direct income</t>
  </si>
  <si>
    <t>Consolidated Cost Statement for the Project</t>
  </si>
  <si>
    <t xml:space="preserve">STANDARD PAYMENT REQUEST AND FINANCIAL STATEMENT/BENEFICIARY'S CERTIFICATE </t>
  </si>
  <si>
    <t>Statement of expenditures</t>
  </si>
  <si>
    <t>Statement of income</t>
  </si>
  <si>
    <t>Depreciated amount</t>
  </si>
  <si>
    <t>Total real costs with non-recoverable VAT</t>
  </si>
  <si>
    <t>Total Travel with non-recoverable VAT:</t>
  </si>
  <si>
    <t>Total external assistance with non-recoverable VAT:</t>
  </si>
  <si>
    <t>Total Infrastructure with non-recoverable VAT:</t>
  </si>
  <si>
    <t>Total Equipment with non-recoverable VAT:</t>
  </si>
  <si>
    <t>Total Prototype with non-recoverable VAT:</t>
  </si>
  <si>
    <t>Purchase price in national currency without VAT</t>
  </si>
  <si>
    <t>Associated taxes in national currency without VAT</t>
  </si>
  <si>
    <t>Total Other direct costs with non-recoverable VAT:</t>
  </si>
  <si>
    <t>Total Consumables with non-recoverable VAT:</t>
  </si>
  <si>
    <t xml:space="preserve">Invoiced amount without VAT in national currency </t>
  </si>
  <si>
    <t xml:space="preserve">Invoiced  amount with non-recoverable VAT in national currency </t>
  </si>
  <si>
    <t>Total lease of land with non-recoverable VAT:</t>
  </si>
  <si>
    <t>Total landpurchase wit non-recoverable VAT</t>
  </si>
  <si>
    <t>Total amount in national currency with non-recoverable VAT</t>
  </si>
  <si>
    <t>Description of sub-contracted item/ service and the period (from to) the service was provided</t>
  </si>
  <si>
    <t>Legal name of coordinating beneficiary</t>
  </si>
  <si>
    <t>Coordinating Beneficiary (tick if applicable)</t>
  </si>
  <si>
    <t>Associated Beneficiary  (tick if applicable)</t>
  </si>
  <si>
    <t>Name of co-financer</t>
  </si>
  <si>
    <t>Name of Beneficiary</t>
  </si>
  <si>
    <t>Contribution of the coordinating beneficiary</t>
  </si>
  <si>
    <t>Contribution of the associated beneficiaries</t>
  </si>
  <si>
    <t>We certify that the durable equipment purchased/manufactured for the project, during the project period and for which the life-expectancy is longer than that of the project, will in the future be used exclusively for nature conservation activities</t>
  </si>
  <si>
    <t>Exchange rate used to convert national currency into EURO, in case the project accounts are kept in another currency than EURO (i.e. the exchange rate of the first banking day of the year in which the costs are paid as published by the European Central Bank):</t>
  </si>
  <si>
    <t>Invoiced amount in € without VAT (H/J)</t>
  </si>
  <si>
    <t>Invoiced amount in € with non-recoverable VAT (I/J)</t>
  </si>
  <si>
    <t>Invoiced amount in € without VAT (H/L)</t>
  </si>
  <si>
    <t>Invoiced amount in € with non-recoverable VAT (I/L)</t>
  </si>
  <si>
    <t>Invoiced amount in € without VAT (J/L)</t>
  </si>
  <si>
    <t>Invoiced amount in € with non-recoverable VAT (K/L)</t>
  </si>
  <si>
    <t xml:space="preserve">The calender year in which the costs were incurred  (relevant for participants from non-Euro countries for use of correct exchange rate) </t>
  </si>
  <si>
    <r>
      <t>To be completed only by beneficiaries from non-Euro countries:</t>
    </r>
    <r>
      <rPr>
        <sz val="14"/>
        <color indexed="12"/>
        <rFont val="Arial"/>
        <family val="2"/>
      </rPr>
      <t xml:space="preserve"> </t>
    </r>
  </si>
  <si>
    <t>Total amount without VAT in national currency (J+K)</t>
  </si>
  <si>
    <t>Total amount without VAT in € (L/N)</t>
  </si>
  <si>
    <t>Total amount with non-recoverable VAT in € (M/N)</t>
  </si>
  <si>
    <t>Invoiced amont without VAT in € (J/L)</t>
  </si>
  <si>
    <t>Invoiced amount with non-recoverable VAT in € (K/L)</t>
  </si>
  <si>
    <t>The total annual number of working time units, please refer to annex II of the Commission's letter of 8/12/2010, Ares 917793, which is available on the LIFE web site</t>
  </si>
  <si>
    <t>Beneficiary's Certificate:</t>
  </si>
  <si>
    <t>Declaration of interest yielded on the pre-financing amount **):</t>
  </si>
  <si>
    <t xml:space="preserve">Name of beneficiary: </t>
  </si>
  <si>
    <t>EU contribution (received &amp; expected)</t>
  </si>
  <si>
    <t>Full name of beneficiary</t>
  </si>
  <si>
    <t>Contribution of the beneficiary</t>
  </si>
  <si>
    <t>Public body (tick if applicable)</t>
  </si>
  <si>
    <t>Annual personnel costs</t>
  </si>
  <si>
    <t>Annual number of productive time units</t>
  </si>
  <si>
    <t>"INSTRUCTIONS</t>
  </si>
  <si>
    <r>
      <t>·</t>
    </r>
    <r>
      <rPr>
        <sz val="7"/>
        <rFont val="Times New Roman"/>
        <family val="1"/>
      </rPr>
      <t xml:space="preserve">         </t>
    </r>
    <r>
      <rPr>
        <sz val="12"/>
        <rFont val="Times New Roman"/>
        <family val="1"/>
      </rPr>
      <t>For any days during the month that you did not work enter the appropriate Absence Code, i.e. sickness, holiday, recuperation of overtime, etc.</t>
    </r>
  </si>
  <si>
    <r>
      <t>·</t>
    </r>
    <r>
      <rPr>
        <sz val="7"/>
        <rFont val="Times New Roman"/>
        <family val="1"/>
      </rPr>
      <t xml:space="preserve">         </t>
    </r>
    <r>
      <rPr>
        <sz val="12"/>
        <rFont val="Times New Roman"/>
        <family val="1"/>
      </rPr>
      <t>Enter the hours you worked for the Life project each day. If you work for more than one Life project be careful to enter the hours against the correct project.</t>
    </r>
  </si>
  <si>
    <r>
      <t>·</t>
    </r>
    <r>
      <rPr>
        <sz val="7"/>
        <rFont val="Times New Roman"/>
        <family val="1"/>
      </rPr>
      <t xml:space="preserve">         </t>
    </r>
    <r>
      <rPr>
        <sz val="12"/>
        <rFont val="Times New Roman"/>
        <family val="1"/>
      </rPr>
      <t>Enter the hours you worked on other (i.e. non-Life) activities.</t>
    </r>
  </si>
  <si>
    <r>
      <t>·</t>
    </r>
    <r>
      <rPr>
        <sz val="7"/>
        <rFont val="Times New Roman"/>
        <family val="1"/>
      </rPr>
      <t xml:space="preserve">         </t>
    </r>
    <r>
      <rPr>
        <sz val="12"/>
        <rFont val="Times New Roman"/>
        <family val="1"/>
      </rPr>
      <t>After the last entry of the month, sign it and date it and pass it on to your line manager/supervisor for validation.</t>
    </r>
  </si>
  <si>
    <t>- Excel Workbook either on a diskette, CD-Rom or USB-key</t>
  </si>
  <si>
    <t>*)</t>
  </si>
  <si>
    <t>Bank account must be opened in the name of the beneficiary</t>
  </si>
  <si>
    <t>**)</t>
  </si>
  <si>
    <t>Financial Statement of the Individual Beneficiary</t>
  </si>
  <si>
    <t>EU Contribution (received and expected)</t>
  </si>
  <si>
    <t>Depreciationin national currency without VAT</t>
  </si>
  <si>
    <t>Depreciation in national currency with non-recoverable VAT</t>
  </si>
  <si>
    <t>Depreciation in € without VAT (J/L)</t>
  </si>
  <si>
    <t>Depreciation in € with non-recoverable VAT (K/L)</t>
  </si>
  <si>
    <t>Depreciation in national currency without VAT</t>
  </si>
  <si>
    <t>Mid-term pre-financing payment</t>
  </si>
  <si>
    <t>Only applicable for projects up to 2010</t>
  </si>
  <si>
    <t xml:space="preserve">The calendar year in which the costs were incurred  (relevant for participants from non-Euro countries for use of correct exchange rate) </t>
  </si>
  <si>
    <t xml:space="preserve">The calendar year in which the costs were incurred (relevant for participants from non-Euro countries for use of correct exchange rate) </t>
  </si>
  <si>
    <t>I certify on my honour that the information contained  in this payment request is full, reliable and true. I also certify that the costs incurred can be considered eligible in accordance with the applicable rules and that this request for payment is substantiated by adequate supporting documents that can be checked.</t>
  </si>
  <si>
    <t>Beneficiary's Certificate for Nature and Biodiversity Projects</t>
  </si>
  <si>
    <t>Date of VAT declaration (if relevant)</t>
  </si>
  <si>
    <t>Notes</t>
  </si>
  <si>
    <t>Location: For travel expenses the distance traveled from and to. For hotel costs the location of the hotel. For per diem the country on basis of which the per diem is calculated</t>
  </si>
  <si>
    <t>Description of equipment</t>
  </si>
  <si>
    <t>Net EU contribution (incl. expected)</t>
  </si>
  <si>
    <t>Net Other Funding</t>
  </si>
  <si>
    <t>Net EU contribution</t>
  </si>
  <si>
    <t>Net funding from other sources</t>
  </si>
  <si>
    <t>Recipient (other beneficiary)</t>
  </si>
  <si>
    <t>Source (Commission or Coordinating Beneficiary)</t>
  </si>
  <si>
    <t>*) indicate project reference</t>
  </si>
  <si>
    <t>AA</t>
  </si>
  <si>
    <t>E1</t>
  </si>
  <si>
    <t>E2</t>
  </si>
  <si>
    <t>E3</t>
  </si>
  <si>
    <t>Annual gross salary</t>
  </si>
  <si>
    <t>D1</t>
  </si>
  <si>
    <t>D2</t>
  </si>
  <si>
    <t>Role in the project of the person listed in column C, please use the same description as used in the budget proposal IF the role was forreseen in the budget.</t>
  </si>
  <si>
    <t>Annual personnel costs being calculated as a sum of the columns E1 - E3. If you do not was to report the element of the personnel costs seperately in the columns E1 - E3, please enter the annual personnel costs directly in column E and overwriting the formular, please refer to annex II of the Commission's letter of 8/12/2010, Ares 917793, which is available on the LIFE web site</t>
  </si>
  <si>
    <t>Annual obligatory social charges</t>
  </si>
  <si>
    <t>Annual eligible pension contribution</t>
  </si>
  <si>
    <t>Annual costs of obligatory social charges, for further information of obligatory social charges please refer to annex II of the Commission's letter of 8/12/2010, Ares 917793, which is available on the LIFE web site</t>
  </si>
  <si>
    <t>Annual gross salary, for further information on eligible salary elements please refer to annex II of the Commission's letter of 8/12/2010, Ares 917793, which is available on the LIFE web site</t>
  </si>
  <si>
    <t>Annual costs of eligible persion contributions, for further information of eligible pension contributions please refer to annex II of the Commission's letter of 8/12/2010, Ares 917793, which is available on the LIFE web site</t>
  </si>
  <si>
    <t>N-Z</t>
  </si>
  <si>
    <t>The total number of time units worked for te proejct is automatically transferred from column AA</t>
  </si>
  <si>
    <t>Is obtained by multiplying column H by column J</t>
  </si>
  <si>
    <t>If the currency of the reported costs is not EURO, please enter the exchange rate publish by the ECB the first banking day of the year.</t>
  </si>
  <si>
    <t>Is obtained by dividing column K by L.</t>
  </si>
  <si>
    <t>Amount in € (K/L)</t>
  </si>
  <si>
    <t>Total personnel costs  in national currency (H*J)</t>
  </si>
  <si>
    <t>Number of time units assigned to the project (column AA)</t>
  </si>
  <si>
    <t>Date and signature of line manager/supervisor</t>
  </si>
  <si>
    <t>D3</t>
  </si>
  <si>
    <t>I1</t>
  </si>
  <si>
    <t>I2</t>
  </si>
  <si>
    <t>G1</t>
  </si>
  <si>
    <t>D4</t>
  </si>
  <si>
    <t>H1</t>
  </si>
  <si>
    <t>H2</t>
  </si>
  <si>
    <t>G2</t>
  </si>
  <si>
    <t>Selection procedure employed if applicable</t>
  </si>
  <si>
    <t>Daily rate foreseen in the budget in €</t>
  </si>
  <si>
    <t xml:space="preserve">The hourly rate of column H converted to a daily rate in € </t>
  </si>
  <si>
    <t>Foreseen in the budget Y/N</t>
  </si>
  <si>
    <t>Temporary/additional Y/N</t>
  </si>
  <si>
    <t>Daily working hours used to convert reported hourly rate to the daily rate quoted in the budget</t>
  </si>
  <si>
    <t xml:space="preserve">Job title </t>
  </si>
  <si>
    <t>Role in the project according to budget form F1</t>
  </si>
  <si>
    <t>Hours worked on project 1* (e.g. LIFE project 1)</t>
  </si>
  <si>
    <t>Hours worked on project 2* (e.g. LIFE project 2)</t>
  </si>
  <si>
    <t>Hours worked on project 3* (e.g. other EU funded project)</t>
  </si>
  <si>
    <t>Hours worked on project 4* (e.g. other external funded project)</t>
  </si>
  <si>
    <t>Hours worked on project 5* (e.g. internal project1)</t>
  </si>
  <si>
    <t xml:space="preserve">C </t>
  </si>
  <si>
    <t>D5</t>
  </si>
  <si>
    <t>Job title of the person listed in column C</t>
  </si>
  <si>
    <t>If the role in D2 is forseen in the budget insert "Y", else "N"</t>
  </si>
  <si>
    <t>Temporary /additional, if the employee according to the Common Provisions work on a  temporary or additional contract insert "Y", else "N".</t>
  </si>
  <si>
    <t>For the role in the project from column D2, please insert the daily rate foreseen in the budget for that role.</t>
  </si>
  <si>
    <t>Action A.1**</t>
  </si>
  <si>
    <t>Action A.2**</t>
  </si>
  <si>
    <t>Action B.1**</t>
  </si>
  <si>
    <t>Action C.1**</t>
  </si>
  <si>
    <t>Action E.1**</t>
  </si>
  <si>
    <t xml:space="preserve">The calendar year for which the time units in column N-Z is provided (relevant for participants from non-Euro countries for use of correct exchange rate) </t>
  </si>
  <si>
    <t>Action in the project (Optional)</t>
  </si>
  <si>
    <t>Is obtained by dividing column E by G, except in cases where it is temporary contracted staff where a fixed rate (hourly, daily, weekly, monthly; yearly) is negociated, then the calculation takes starting point in that rate</t>
  </si>
  <si>
    <t>An automatic conversion of the reported hourly rate in column H to a daily costs in EURO using the daily working hours from cell number P1 and the exchange rate in column L.</t>
  </si>
  <si>
    <t>Sum of columns N to Z</t>
  </si>
  <si>
    <t>Action in the project (optional)</t>
  </si>
  <si>
    <t>If the cost item forseen in the budget insert "Y", else "N"</t>
  </si>
  <si>
    <t xml:space="preserve">N </t>
  </si>
  <si>
    <t>Invoiced amount in national currency with non-recoverable VAT, else the amount should be identical with column J</t>
  </si>
  <si>
    <t>The amount in column J converted to EURO using the exchange rate in column L</t>
  </si>
  <si>
    <t>The amount in column K converted to EURO using the exchange rate in column L</t>
  </si>
  <si>
    <t>Indicate which selection procedure which have been used to select the subcontractor, for guidance please refer to point 35 of annex II of the guidance note.</t>
  </si>
  <si>
    <t>Invoice number</t>
  </si>
  <si>
    <t xml:space="preserve">Date of invoice </t>
  </si>
  <si>
    <t>Invoice number or reference number of another accounting document, which could be travel ticket, hotel invoice, per diem calculation form etc.</t>
  </si>
  <si>
    <t>Invoice number or reference number of another accounting document, with which the transaction is identified in the accounting system.</t>
  </si>
  <si>
    <t>Date of payment of the invoice</t>
  </si>
  <si>
    <t>Name of the subcontractor or service provider</t>
  </si>
  <si>
    <t>Description of the subcontracted item or service and where applicable indicate the period in which the service was provided. Please provide enough details in order to assess the eligibility of the cost item.</t>
  </si>
  <si>
    <t>The reference to the action number of the project. Please this information is only optional, please refer to point 15 and 31 of annex II of the guidance note</t>
  </si>
  <si>
    <t>Description of the cost item, i.e. travel costs, hotel costs or per diem. In case of a lot of low value transactions, please refer to point 36 of annex II of the guidance note.</t>
  </si>
  <si>
    <t>Invoiced amount in national currency with non-recoverable VAT, else the amount should be identical with column H</t>
  </si>
  <si>
    <t>Description of the infrastructure. Please provide enough details in order to assess the eligibility of the cost item.</t>
  </si>
  <si>
    <t>The actual depreciated amount for the infrastructure as recorded in the beneficiary's accounting system in national currency</t>
  </si>
  <si>
    <t>The actual depreciated amount for the infrastructure included non recoverable VAT as recorded in the beneficiary's accounting system in national currency, else the amount should be identical with colulmn J</t>
  </si>
  <si>
    <t>The amount in column H converted to EURO using the exchange rate in column J</t>
  </si>
  <si>
    <t>The amount in column I converted to EURO using the exchange rate in column J</t>
  </si>
  <si>
    <t>The amount in column H converted to EURO using the exchange rate in column L</t>
  </si>
  <si>
    <t>The amount in column I converted to EURO using the exchange rate in column L</t>
  </si>
  <si>
    <t>Name of the supplier</t>
  </si>
  <si>
    <t>Description of the equipment. Please provide enough details in order to assess the eligibility of the cost item.</t>
  </si>
  <si>
    <t>The reference to the action number of the project. Please be informed that this information is only optional, please refer to poiçnt 15 in annex II of the guidance note</t>
  </si>
  <si>
    <t>The actual depreciated amount for the equipment as recorded in the beneficiary's accounting system in national currency</t>
  </si>
  <si>
    <t>The actual depreciated amount for the equipment included non recoverable VAT as recorded in the beneficiary's accounting system in national currency, else the amount should be identical with colulmn J</t>
  </si>
  <si>
    <t>Indicate which selection procedure which have been used to select the supplier, for guidance please refer to point 35 of annex II of the guidance note.</t>
  </si>
  <si>
    <t>Description of the cost item. Please provide enough details in order to assess the eligibility of the cost item.</t>
  </si>
  <si>
    <r>
      <rPr>
        <b/>
        <vertAlign val="superscript"/>
        <sz val="10"/>
        <color indexed="8"/>
        <rFont val="Symbol"/>
        <family val="1"/>
      </rPr>
      <t>**</t>
    </r>
    <r>
      <rPr>
        <b/>
        <sz val="10"/>
        <color indexed="8"/>
        <rFont val="Arial"/>
        <family val="2"/>
      </rPr>
      <t xml:space="preserve">) Breakdown of hours worked per action is optional </t>
    </r>
  </si>
  <si>
    <t>Explanation for late submission</t>
  </si>
  <si>
    <t>Explanation for late validation</t>
  </si>
  <si>
    <t>I3</t>
  </si>
  <si>
    <t>Location of the land</t>
  </si>
  <si>
    <t>The number the land has in the landregister.</t>
  </si>
  <si>
    <t>Date of the notorial act</t>
  </si>
  <si>
    <t>The notorial act number</t>
  </si>
  <si>
    <t>Name of the notary</t>
  </si>
  <si>
    <t>Is the natureconservation clause included in the land register</t>
  </si>
  <si>
    <t>Date of payment of the land</t>
  </si>
  <si>
    <t>Associated taxes without VAT in national currency</t>
  </si>
  <si>
    <t>The amount in column L converted to EURO using the exchange rate in column N</t>
  </si>
  <si>
    <t>The amount in column M converted to EURO using the exchange rate in column N</t>
  </si>
  <si>
    <t>The surface of the land is measured in Ha</t>
  </si>
  <si>
    <t>Date of invoice or receipt</t>
  </si>
  <si>
    <t>Number of invoice or receipt</t>
  </si>
  <si>
    <t>Date of payment.</t>
  </si>
  <si>
    <t>The duration of the land lease contract</t>
  </si>
  <si>
    <t>Type of payment, i.e. are the instalments monthly or yearly</t>
  </si>
  <si>
    <r>
      <t>·</t>
    </r>
    <r>
      <rPr>
        <sz val="7"/>
        <rFont val="Times New Roman"/>
        <family val="1"/>
      </rPr>
      <t xml:space="preserve">         </t>
    </r>
    <r>
      <rPr>
        <sz val="12"/>
        <rFont val="Times New Roman"/>
        <family val="1"/>
      </rPr>
      <t>Please ensure the timesheet is signed and dated by both yourself and your line manager/supervisor within the first two weeks after the month the timesheet relates to. IF this time limit is not respected, please add an explanatory comment"</t>
    </r>
  </si>
</sst>
</file>

<file path=xl/styles.xml><?xml version="1.0" encoding="utf-8"?>
<styleSheet xmlns="http://schemas.openxmlformats.org/spreadsheetml/2006/main">
  <numFmts count="46">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quot;£&quot;* #,##0.00_-;\-&quot;£&quot;* #,##0.00_-;_-&quot;£&quot;* &quot;-&quot;??_-;_-@_-"/>
    <numFmt numFmtId="186" formatCode="&quot;Yes&quot;;&quot;Yes&quot;;&quot;No&quot;"/>
    <numFmt numFmtId="187" formatCode="&quot;True&quot;;&quot;True&quot;;&quot;False&quot;"/>
    <numFmt numFmtId="188" formatCode="&quot;On&quot;;&quot;On&quot;;&quot;Off&quot;"/>
    <numFmt numFmtId="189" formatCode="[$€-2]\ #,##0.00_);[Red]\([$€-2]\ #,##0.00\)"/>
    <numFmt numFmtId="190" formatCode="&quot;€&quot;#,##0.00"/>
    <numFmt numFmtId="191" formatCode="#,##0.00\ _€"/>
    <numFmt numFmtId="192" formatCode="#,##0.000000_);\(#,##0.000000\)"/>
    <numFmt numFmtId="193" formatCode="#,##0.0"/>
    <numFmt numFmtId="194" formatCode="[$-80C]dddd\ d\ mmmm\ yyyy"/>
    <numFmt numFmtId="195" formatCode="d/mm/yyyy;@"/>
    <numFmt numFmtId="196" formatCode="#,##0.000"/>
    <numFmt numFmtId="197" formatCode="#,##0.0000"/>
    <numFmt numFmtId="198" formatCode="#,##0.00000"/>
    <numFmt numFmtId="199" formatCode="0.00000"/>
    <numFmt numFmtId="200" formatCode="&quot;€&quot;\ #,##0.00"/>
    <numFmt numFmtId="201" formatCode="&quot;€&quot;#,##0"/>
  </numFmts>
  <fonts count="71">
    <font>
      <sz val="10"/>
      <name val="Arial"/>
      <family val="0"/>
    </font>
    <font>
      <b/>
      <sz val="11"/>
      <name val="Times New Roman"/>
      <family val="1"/>
    </font>
    <font>
      <sz val="11"/>
      <name val="Times New Roman"/>
      <family val="1"/>
    </font>
    <font>
      <u val="single"/>
      <sz val="10"/>
      <color indexed="12"/>
      <name val="Arial"/>
      <family val="2"/>
    </font>
    <font>
      <u val="single"/>
      <sz val="10"/>
      <color indexed="36"/>
      <name val="Arial"/>
      <family val="2"/>
    </font>
    <font>
      <sz val="9.5"/>
      <name val="Times New Roman"/>
      <family val="1"/>
    </font>
    <font>
      <sz val="8"/>
      <name val="Arial"/>
      <family val="2"/>
    </font>
    <font>
      <sz val="11"/>
      <name val="Arial"/>
      <family val="2"/>
    </font>
    <font>
      <b/>
      <sz val="12"/>
      <name val="Arial"/>
      <family val="2"/>
    </font>
    <font>
      <sz val="12"/>
      <name val="Arial"/>
      <family val="2"/>
    </font>
    <font>
      <b/>
      <sz val="14"/>
      <color indexed="9"/>
      <name val="Arial"/>
      <family val="2"/>
    </font>
    <font>
      <b/>
      <sz val="10"/>
      <name val="Arial"/>
      <family val="2"/>
    </font>
    <font>
      <sz val="11"/>
      <color indexed="8"/>
      <name val="Arial"/>
      <family val="2"/>
    </font>
    <font>
      <b/>
      <sz val="16"/>
      <name val="Arial"/>
      <family val="2"/>
    </font>
    <font>
      <b/>
      <i/>
      <sz val="11"/>
      <name val="Arial"/>
      <family val="2"/>
    </font>
    <font>
      <b/>
      <i/>
      <sz val="10"/>
      <name val="Arial"/>
      <family val="2"/>
    </font>
    <font>
      <b/>
      <sz val="11"/>
      <name val="Arial"/>
      <family val="2"/>
    </font>
    <font>
      <sz val="10"/>
      <name val="Times New Roman"/>
      <family val="1"/>
    </font>
    <font>
      <sz val="9"/>
      <name val="Arial"/>
      <family val="2"/>
    </font>
    <font>
      <b/>
      <sz val="9.5"/>
      <name val="Times New Roman"/>
      <family val="1"/>
    </font>
    <font>
      <b/>
      <sz val="9"/>
      <name val="Arial"/>
      <family val="2"/>
    </font>
    <font>
      <b/>
      <i/>
      <sz val="14"/>
      <color indexed="10"/>
      <name val="Arial"/>
      <family val="2"/>
    </font>
    <font>
      <sz val="14"/>
      <color indexed="10"/>
      <name val="Arial"/>
      <family val="2"/>
    </font>
    <font>
      <b/>
      <sz val="11"/>
      <color indexed="8"/>
      <name val="Arial"/>
      <family val="2"/>
    </font>
    <font>
      <b/>
      <sz val="14"/>
      <name val="Arial"/>
      <family val="2"/>
    </font>
    <font>
      <b/>
      <u val="single"/>
      <sz val="11"/>
      <name val="Arial"/>
      <family val="2"/>
    </font>
    <font>
      <b/>
      <sz val="14"/>
      <color indexed="12"/>
      <name val="Arial"/>
      <family val="2"/>
    </font>
    <font>
      <sz val="14"/>
      <name val="Arial"/>
      <family val="2"/>
    </font>
    <font>
      <sz val="14"/>
      <color indexed="12"/>
      <name val="Arial"/>
      <family val="2"/>
    </font>
    <font>
      <b/>
      <u val="single"/>
      <sz val="10"/>
      <name val="Arial"/>
      <family val="2"/>
    </font>
    <font>
      <u val="single"/>
      <sz val="12"/>
      <name val="Times New Roman"/>
      <family val="1"/>
    </font>
    <font>
      <sz val="12"/>
      <name val="Symbol"/>
      <family val="1"/>
    </font>
    <font>
      <sz val="7"/>
      <name val="Times New Roman"/>
      <family val="1"/>
    </font>
    <font>
      <sz val="12"/>
      <name val="Times New Roman"/>
      <family val="1"/>
    </font>
    <font>
      <b/>
      <sz val="10"/>
      <color indexed="8"/>
      <name val="Arial"/>
      <family val="2"/>
    </font>
    <font>
      <b/>
      <vertAlign val="superscript"/>
      <sz val="10"/>
      <color indexed="8"/>
      <name val="Symbol"/>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1"/>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22"/>
        <bgColor indexed="64"/>
      </patternFill>
    </fill>
    <fill>
      <patternFill patternType="solid">
        <fgColor indexed="9"/>
        <bgColor indexed="64"/>
      </patternFill>
    </fill>
    <fill>
      <patternFill patternType="solid">
        <fgColor rgb="FFFFFF00"/>
        <bgColor indexed="64"/>
      </patternFill>
    </fill>
    <fill>
      <patternFill patternType="solid">
        <fgColor rgb="FF92D050"/>
        <bgColor indexed="64"/>
      </patternFill>
    </fill>
    <fill>
      <patternFill patternType="solid">
        <fgColor theme="0" tint="-0.24997000396251678"/>
        <bgColor indexed="64"/>
      </patternFill>
    </fill>
    <fill>
      <patternFill patternType="solid">
        <fgColor indexed="34"/>
        <bgColor indexed="64"/>
      </patternFill>
    </fill>
    <fill>
      <patternFill patternType="solid">
        <fgColor indexed="63"/>
        <bgColor indexed="64"/>
      </patternFill>
    </fill>
  </fills>
  <borders count="1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style="double"/>
      <right style="medium"/>
      <top style="medium"/>
      <bottom style="medium"/>
    </border>
    <border>
      <left style="medium"/>
      <right style="double"/>
      <top style="medium"/>
      <bottom style="medium"/>
    </border>
    <border>
      <left style="medium"/>
      <right style="double"/>
      <top style="medium"/>
      <bottom style="double"/>
    </border>
    <border>
      <left style="medium"/>
      <right style="medium"/>
      <top style="medium"/>
      <bottom style="double"/>
    </border>
    <border>
      <left style="thick"/>
      <right style="medium"/>
      <top style="medium"/>
      <bottom style="medium"/>
    </border>
    <border>
      <left style="thick"/>
      <right style="medium"/>
      <top style="medium"/>
      <bottom style="thick"/>
    </border>
    <border>
      <left>
        <color indexed="63"/>
      </left>
      <right>
        <color indexed="63"/>
      </right>
      <top>
        <color indexed="63"/>
      </top>
      <bottom style="double"/>
    </border>
    <border>
      <left style="double"/>
      <right>
        <color indexed="63"/>
      </right>
      <top style="medium"/>
      <bottom style="medium"/>
    </border>
    <border>
      <left style="double"/>
      <right>
        <color indexed="63"/>
      </right>
      <top style="medium"/>
      <bottom style="double"/>
    </border>
    <border>
      <left style="medium"/>
      <right style="medium"/>
      <top style="double"/>
      <bottom style="medium"/>
    </border>
    <border>
      <left style="medium"/>
      <right style="double"/>
      <top style="double"/>
      <bottom style="medium"/>
    </border>
    <border>
      <left style="double"/>
      <right>
        <color indexed="63"/>
      </right>
      <top>
        <color indexed="63"/>
      </top>
      <bottom style="medium"/>
    </border>
    <border>
      <left style="medium"/>
      <right style="medium"/>
      <top>
        <color indexed="63"/>
      </top>
      <bottom style="medium"/>
    </border>
    <border>
      <left>
        <color indexed="63"/>
      </left>
      <right style="double"/>
      <top style="medium"/>
      <bottom style="medium"/>
    </border>
    <border>
      <left>
        <color indexed="63"/>
      </left>
      <right style="double"/>
      <top>
        <color indexed="63"/>
      </top>
      <bottom style="medium"/>
    </border>
    <border>
      <left style="thin"/>
      <right style="thin"/>
      <top style="thin"/>
      <bottom style="thin"/>
    </border>
    <border>
      <left style="thin"/>
      <right style="thin"/>
      <top>
        <color indexed="63"/>
      </top>
      <bottom style="thin"/>
    </border>
    <border>
      <left style="double"/>
      <right style="medium"/>
      <top>
        <color indexed="63"/>
      </top>
      <bottom style="medium"/>
    </border>
    <border>
      <left style="medium"/>
      <right style="medium"/>
      <top style="double"/>
      <bottom style="double"/>
    </border>
    <border>
      <left style="medium"/>
      <right style="thin"/>
      <top style="thin"/>
      <bottom style="thin"/>
    </border>
    <border>
      <left style="medium"/>
      <right style="thin"/>
      <top style="thin"/>
      <bottom style="medium"/>
    </border>
    <border>
      <left>
        <color indexed="63"/>
      </left>
      <right style="thin"/>
      <top style="thin"/>
      <bottom style="thin"/>
    </border>
    <border>
      <left style="medium"/>
      <right style="medium"/>
      <top style="thin"/>
      <bottom style="medium"/>
    </border>
    <border>
      <left>
        <color indexed="63"/>
      </left>
      <right style="thin"/>
      <top style="thin"/>
      <bottom style="medium"/>
    </border>
    <border>
      <left style="medium"/>
      <right>
        <color indexed="63"/>
      </right>
      <top style="medium"/>
      <bottom>
        <color indexed="63"/>
      </bottom>
    </border>
    <border>
      <left>
        <color indexed="63"/>
      </left>
      <right style="medium"/>
      <top style="medium"/>
      <bottom>
        <color indexed="63"/>
      </bottom>
    </border>
    <border>
      <left style="thin"/>
      <right style="medium"/>
      <top style="thin"/>
      <bottom style="thin"/>
    </border>
    <border>
      <left style="thin"/>
      <right style="medium"/>
      <top style="thin"/>
      <bottom style="medium"/>
    </border>
    <border>
      <left style="double"/>
      <right style="medium"/>
      <top style="double"/>
      <bottom style="medium"/>
    </border>
    <border>
      <left style="medium"/>
      <right style="thick"/>
      <top style="medium"/>
      <bottom style="medium"/>
    </border>
    <border>
      <left>
        <color indexed="63"/>
      </left>
      <right style="medium"/>
      <top style="medium"/>
      <bottom style="thick"/>
    </border>
    <border>
      <left>
        <color indexed="63"/>
      </left>
      <right style="medium"/>
      <top style="medium"/>
      <bottom style="medium"/>
    </border>
    <border>
      <left style="medium"/>
      <right style="medium"/>
      <top style="medium"/>
      <bottom style="thick"/>
    </border>
    <border>
      <left>
        <color indexed="63"/>
      </left>
      <right>
        <color indexed="63"/>
      </right>
      <top style="medium"/>
      <bottom style="medium"/>
    </border>
    <border>
      <left style="medium"/>
      <right style="thick"/>
      <top style="medium"/>
      <bottom style="thick"/>
    </border>
    <border>
      <left style="medium"/>
      <right style="medium"/>
      <top style="medium"/>
      <bottom style="thin"/>
    </border>
    <border>
      <left>
        <color indexed="63"/>
      </left>
      <right style="thin"/>
      <top style="medium"/>
      <bottom style="thin"/>
    </border>
    <border>
      <left style="thin"/>
      <right style="thin"/>
      <top style="medium"/>
      <bottom style="thin"/>
    </border>
    <border>
      <left>
        <color indexed="63"/>
      </left>
      <right>
        <color indexed="63"/>
      </right>
      <top style="medium"/>
      <bottom>
        <color indexed="63"/>
      </bottom>
    </border>
    <border>
      <left style="medium"/>
      <right style="medium"/>
      <top style="medium"/>
      <bottom>
        <color indexed="63"/>
      </bottom>
    </border>
    <border>
      <left style="medium"/>
      <right>
        <color indexed="63"/>
      </right>
      <top style="medium"/>
      <bottom style="medium"/>
    </border>
    <border>
      <left>
        <color indexed="63"/>
      </left>
      <right>
        <color indexed="63"/>
      </right>
      <top style="medium"/>
      <bottom style="double"/>
    </border>
    <border>
      <left>
        <color indexed="63"/>
      </left>
      <right style="medium"/>
      <top style="medium"/>
      <bottom style="double"/>
    </border>
    <border>
      <left style="medium"/>
      <right style="medium"/>
      <top>
        <color indexed="63"/>
      </top>
      <bottom style="thin"/>
    </border>
    <border>
      <left style="medium"/>
      <right style="medium"/>
      <top style="thin"/>
      <bottom>
        <color indexed="63"/>
      </bottom>
    </border>
    <border>
      <left style="medium"/>
      <right>
        <color indexed="63"/>
      </right>
      <top style="double"/>
      <bottom style="medium"/>
    </border>
    <border>
      <left>
        <color indexed="63"/>
      </left>
      <right style="medium"/>
      <top style="double"/>
      <bottom style="medium"/>
    </border>
    <border>
      <left style="medium"/>
      <right>
        <color indexed="63"/>
      </right>
      <top style="medium"/>
      <bottom style="double"/>
    </border>
    <border>
      <left>
        <color indexed="63"/>
      </left>
      <right style="double"/>
      <top style="medium"/>
      <bottom style="double"/>
    </border>
    <border>
      <left style="medium"/>
      <right style="thin"/>
      <top style="medium"/>
      <bottom style="thin"/>
    </border>
    <border>
      <left style="medium"/>
      <right style="thin"/>
      <top>
        <color indexed="63"/>
      </top>
      <bottom style="thin"/>
    </border>
    <border>
      <left style="thin"/>
      <right style="thin"/>
      <top style="thin"/>
      <bottom style="medium"/>
    </border>
    <border>
      <left style="thick"/>
      <right style="medium"/>
      <top style="medium"/>
      <bottom>
        <color indexed="63"/>
      </bottom>
    </border>
    <border>
      <left style="medium"/>
      <right style="medium"/>
      <top style="thin"/>
      <bottom style="thin"/>
    </border>
    <border>
      <left>
        <color indexed="63"/>
      </left>
      <right>
        <color indexed="63"/>
      </right>
      <top style="double"/>
      <bottom style="double"/>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thin"/>
      <right>
        <color indexed="63"/>
      </right>
      <top style="medium"/>
      <bottom style="thin"/>
    </border>
    <border>
      <left>
        <color indexed="63"/>
      </left>
      <right style="thin"/>
      <top style="thin"/>
      <bottom>
        <color indexed="63"/>
      </bottom>
    </border>
    <border>
      <left style="thin"/>
      <right style="thin"/>
      <top style="thin"/>
      <bottom>
        <color indexed="63"/>
      </bottom>
    </border>
    <border>
      <left style="thin"/>
      <right>
        <color indexed="63"/>
      </right>
      <top style="thin"/>
      <bottom>
        <color indexed="63"/>
      </bottom>
    </border>
    <border>
      <left>
        <color indexed="63"/>
      </left>
      <right>
        <color indexed="63"/>
      </right>
      <top style="medium"/>
      <bottom style="thin"/>
    </border>
    <border>
      <left style="thin"/>
      <right>
        <color indexed="63"/>
      </right>
      <top style="thin"/>
      <bottom style="medium"/>
    </border>
    <border>
      <left>
        <color indexed="63"/>
      </left>
      <right style="thin"/>
      <top>
        <color indexed="63"/>
      </top>
      <bottom style="thin"/>
    </border>
    <border>
      <left style="thin"/>
      <right>
        <color indexed="63"/>
      </right>
      <top>
        <color indexed="63"/>
      </top>
      <bottom style="thin"/>
    </border>
    <border>
      <left>
        <color indexed="63"/>
      </left>
      <right>
        <color indexed="63"/>
      </right>
      <top style="thin"/>
      <bottom style="medium"/>
    </border>
    <border>
      <left>
        <color indexed="63"/>
      </left>
      <right style="medium"/>
      <top style="thin"/>
      <bottom style="medium"/>
    </border>
    <border>
      <left>
        <color indexed="63"/>
      </left>
      <right style="medium"/>
      <top style="medium"/>
      <bottom style="thin"/>
    </border>
    <border>
      <left style="medium"/>
      <right style="thin"/>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thin"/>
      <bottom style="thin"/>
    </border>
    <border>
      <left style="medium"/>
      <right>
        <color indexed="63"/>
      </right>
      <top style="thin"/>
      <bottom style="medium"/>
    </border>
    <border>
      <left style="medium"/>
      <right>
        <color indexed="63"/>
      </right>
      <top style="medium"/>
      <bottom style="thin"/>
    </border>
    <border>
      <left style="double"/>
      <right>
        <color indexed="63"/>
      </right>
      <top style="double"/>
      <bottom style="double"/>
    </border>
    <border>
      <left>
        <color indexed="63"/>
      </left>
      <right style="double"/>
      <top style="double"/>
      <bottom style="double"/>
    </border>
    <border>
      <left style="medium"/>
      <right>
        <color indexed="63"/>
      </right>
      <top style="double"/>
      <bottom style="double"/>
    </border>
    <border>
      <left>
        <color indexed="63"/>
      </left>
      <right style="medium"/>
      <top style="double"/>
      <bottom style="double"/>
    </border>
    <border>
      <left style="thin"/>
      <right style="medium"/>
      <top>
        <color indexed="63"/>
      </top>
      <bottom style="thin"/>
    </border>
    <border>
      <left style="medium"/>
      <right style="thin"/>
      <top style="medium"/>
      <bottom style="medium"/>
    </border>
    <border>
      <left style="thin"/>
      <right style="medium"/>
      <top style="medium"/>
      <bottom style="medium"/>
    </border>
    <border>
      <left style="medium"/>
      <right style="medium"/>
      <top style="double"/>
      <bottom>
        <color indexed="63"/>
      </bottom>
    </border>
    <border>
      <left style="double"/>
      <right style="medium"/>
      <top style="double"/>
      <bottom>
        <color indexed="63"/>
      </bottom>
    </border>
    <border>
      <left style="thin"/>
      <right style="thin"/>
      <top>
        <color indexed="63"/>
      </top>
      <bottom>
        <color indexed="63"/>
      </bottom>
    </border>
    <border>
      <left style="thin"/>
      <right style="medium"/>
      <top>
        <color indexed="63"/>
      </top>
      <bottom>
        <color indexed="63"/>
      </bottom>
    </border>
    <border>
      <left style="thin"/>
      <right style="thin"/>
      <top style="medium"/>
      <bottom>
        <color indexed="63"/>
      </bottom>
    </border>
    <border>
      <left style="thin"/>
      <right style="medium"/>
      <top style="medium"/>
      <bottom>
        <color indexed="63"/>
      </bottom>
    </border>
    <border>
      <left style="thick"/>
      <right>
        <color indexed="63"/>
      </right>
      <top style="thick"/>
      <bottom style="medium"/>
    </border>
    <border>
      <left>
        <color indexed="63"/>
      </left>
      <right>
        <color indexed="63"/>
      </right>
      <top style="thick"/>
      <bottom style="medium"/>
    </border>
    <border>
      <left style="thick"/>
      <right style="medium"/>
      <top style="thick"/>
      <bottom style="medium"/>
    </border>
    <border>
      <left>
        <color indexed="63"/>
      </left>
      <right style="medium"/>
      <top style="thick"/>
      <bottom style="medium"/>
    </border>
    <border>
      <left style="medium"/>
      <right style="medium"/>
      <top style="thick"/>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26" borderId="0" applyNumberFormat="0" applyBorder="0" applyAlignment="0" applyProtection="0"/>
    <xf numFmtId="0" fontId="56" fillId="27" borderId="1" applyNumberFormat="0" applyAlignment="0" applyProtection="0"/>
    <xf numFmtId="0" fontId="57"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58" fillId="0" borderId="0" applyNumberFormat="0" applyFill="0" applyBorder="0" applyAlignment="0" applyProtection="0"/>
    <xf numFmtId="0" fontId="4" fillId="0" borderId="0" applyNumberFormat="0" applyFill="0" applyBorder="0" applyAlignment="0" applyProtection="0"/>
    <xf numFmtId="0" fontId="59" fillId="29" borderId="0" applyNumberFormat="0" applyBorder="0" applyAlignment="0" applyProtection="0"/>
    <xf numFmtId="0" fontId="60" fillId="0" borderId="3" applyNumberFormat="0" applyFill="0" applyAlignment="0" applyProtection="0"/>
    <xf numFmtId="0" fontId="61" fillId="0" borderId="4" applyNumberFormat="0" applyFill="0" applyAlignment="0" applyProtection="0"/>
    <xf numFmtId="0" fontId="62" fillId="0" borderId="5" applyNumberFormat="0" applyFill="0" applyAlignment="0" applyProtection="0"/>
    <xf numFmtId="0" fontId="62" fillId="0" borderId="0" applyNumberFormat="0" applyFill="0" applyBorder="0" applyAlignment="0" applyProtection="0"/>
    <xf numFmtId="0" fontId="3" fillId="0" borderId="0" applyNumberFormat="0" applyFill="0" applyBorder="0" applyAlignment="0" applyProtection="0"/>
    <xf numFmtId="0" fontId="63" fillId="30" borderId="1" applyNumberFormat="0" applyAlignment="0" applyProtection="0"/>
    <xf numFmtId="0" fontId="64" fillId="0" borderId="6" applyNumberFormat="0" applyFill="0" applyAlignment="0" applyProtection="0"/>
    <xf numFmtId="0" fontId="65" fillId="31" borderId="0" applyNumberFormat="0" applyBorder="0" applyAlignment="0" applyProtection="0"/>
    <xf numFmtId="0" fontId="0" fillId="32" borderId="7" applyNumberFormat="0" applyFont="0" applyAlignment="0" applyProtection="0"/>
    <xf numFmtId="0" fontId="66" fillId="27" borderId="8" applyNumberFormat="0" applyAlignment="0" applyProtection="0"/>
    <xf numFmtId="9" fontId="0" fillId="0" borderId="0" applyFont="0" applyFill="0" applyBorder="0" applyAlignment="0" applyProtection="0"/>
    <xf numFmtId="0" fontId="67" fillId="0" borderId="0" applyNumberFormat="0" applyFill="0" applyBorder="0" applyAlignment="0" applyProtection="0"/>
    <xf numFmtId="0" fontId="68" fillId="0" borderId="9" applyNumberFormat="0" applyFill="0" applyAlignment="0" applyProtection="0"/>
    <xf numFmtId="0" fontId="69" fillId="0" borderId="0" applyNumberFormat="0" applyFill="0" applyBorder="0" applyAlignment="0" applyProtection="0"/>
  </cellStyleXfs>
  <cellXfs count="546">
    <xf numFmtId="0" fontId="0" fillId="0" borderId="0" xfId="0" applyAlignment="1">
      <alignment/>
    </xf>
    <xf numFmtId="0" fontId="3" fillId="0" borderId="0" xfId="53" applyAlignment="1" applyProtection="1">
      <alignment horizontal="justify"/>
      <protection/>
    </xf>
    <xf numFmtId="0" fontId="5" fillId="0" borderId="0" xfId="0" applyFont="1" applyAlignment="1">
      <alignment/>
    </xf>
    <xf numFmtId="0" fontId="0" fillId="0" borderId="0" xfId="0" applyAlignment="1">
      <alignment/>
    </xf>
    <xf numFmtId="0" fontId="2" fillId="0" borderId="10" xfId="0" applyFont="1" applyBorder="1" applyAlignment="1">
      <alignment vertical="top" wrapText="1"/>
    </xf>
    <xf numFmtId="0" fontId="5" fillId="0" borderId="10" xfId="0" applyFont="1" applyBorder="1" applyAlignment="1">
      <alignment vertical="top" wrapText="1"/>
    </xf>
    <xf numFmtId="0" fontId="0" fillId="0" borderId="0" xfId="0" applyAlignment="1">
      <alignment horizontal="center" vertical="center" wrapText="1"/>
    </xf>
    <xf numFmtId="0" fontId="2" fillId="0" borderId="10" xfId="0" applyFont="1" applyBorder="1" applyAlignment="1">
      <alignment horizontal="center" vertical="center" wrapText="1"/>
    </xf>
    <xf numFmtId="0" fontId="0" fillId="0" borderId="11" xfId="0" applyBorder="1" applyAlignment="1">
      <alignment horizontal="center" vertical="center" wrapText="1"/>
    </xf>
    <xf numFmtId="0" fontId="2" fillId="0" borderId="12" xfId="0" applyFont="1" applyBorder="1" applyAlignment="1">
      <alignment horizontal="center" vertical="center" wrapText="1"/>
    </xf>
    <xf numFmtId="0" fontId="0" fillId="0" borderId="11" xfId="0" applyBorder="1" applyAlignment="1">
      <alignment/>
    </xf>
    <xf numFmtId="190" fontId="0" fillId="0" borderId="0" xfId="0" applyNumberFormat="1" applyAlignment="1">
      <alignment/>
    </xf>
    <xf numFmtId="0" fontId="0" fillId="0" borderId="10" xfId="53" applyFont="1" applyBorder="1" applyAlignment="1" applyProtection="1">
      <alignment horizontal="center" vertical="center" wrapText="1"/>
      <protection/>
    </xf>
    <xf numFmtId="190" fontId="5" fillId="33" borderId="12" xfId="0" applyNumberFormat="1" applyFont="1" applyFill="1" applyBorder="1" applyAlignment="1">
      <alignment vertical="top" wrapText="1"/>
    </xf>
    <xf numFmtId="190" fontId="5" fillId="33" borderId="13" xfId="0" applyNumberFormat="1" applyFont="1" applyFill="1" applyBorder="1" applyAlignment="1">
      <alignment vertical="top" wrapText="1"/>
    </xf>
    <xf numFmtId="0" fontId="0" fillId="0" borderId="10" xfId="0" applyBorder="1" applyAlignment="1">
      <alignment horizontal="center" vertical="center" wrapText="1"/>
    </xf>
    <xf numFmtId="0" fontId="0" fillId="0" borderId="10" xfId="0" applyBorder="1" applyAlignment="1">
      <alignment/>
    </xf>
    <xf numFmtId="0" fontId="0" fillId="0" borderId="14" xfId="0" applyBorder="1" applyAlignment="1">
      <alignment/>
    </xf>
    <xf numFmtId="0" fontId="0" fillId="0" borderId="13" xfId="0" applyBorder="1" applyAlignment="1">
      <alignment/>
    </xf>
    <xf numFmtId="0" fontId="0" fillId="0" borderId="0" xfId="0" applyBorder="1" applyAlignment="1">
      <alignment/>
    </xf>
    <xf numFmtId="190" fontId="0" fillId="0" borderId="0" xfId="0" applyNumberFormat="1" applyFill="1" applyAlignment="1">
      <alignment/>
    </xf>
    <xf numFmtId="0" fontId="0" fillId="0" borderId="11" xfId="0" applyBorder="1" applyAlignment="1">
      <alignment horizontal="center"/>
    </xf>
    <xf numFmtId="0" fontId="2" fillId="0" borderId="0" xfId="0" applyFont="1" applyBorder="1" applyAlignment="1">
      <alignment vertical="top" wrapText="1"/>
    </xf>
    <xf numFmtId="0" fontId="12" fillId="0" borderId="15" xfId="0" applyFont="1" applyBorder="1" applyAlignment="1" applyProtection="1">
      <alignment horizontal="center" vertical="top" wrapText="1"/>
      <protection locked="0"/>
    </xf>
    <xf numFmtId="0" fontId="12" fillId="0" borderId="15" xfId="0" applyFont="1" applyBorder="1" applyAlignment="1" applyProtection="1">
      <alignment horizontal="justify" vertical="top"/>
      <protection locked="0"/>
    </xf>
    <xf numFmtId="3" fontId="12" fillId="34" borderId="16" xfId="0" applyNumberFormat="1" applyFont="1" applyFill="1" applyBorder="1" applyAlignment="1">
      <alignment horizontal="right" vertical="top"/>
    </xf>
    <xf numFmtId="0" fontId="13" fillId="0" borderId="0" xfId="0" applyFont="1" applyAlignment="1">
      <alignment horizontal="center" vertical="justify"/>
    </xf>
    <xf numFmtId="0" fontId="0" fillId="0" borderId="0" xfId="0" applyAlignment="1">
      <alignment horizontal="center"/>
    </xf>
    <xf numFmtId="0" fontId="15" fillId="0" borderId="0" xfId="0" applyFont="1" applyAlignment="1">
      <alignment/>
    </xf>
    <xf numFmtId="0" fontId="14" fillId="0" borderId="0" xfId="0" applyFont="1" applyAlignment="1">
      <alignment/>
    </xf>
    <xf numFmtId="0" fontId="14" fillId="0" borderId="0" xfId="0" applyFont="1" applyAlignment="1">
      <alignment/>
    </xf>
    <xf numFmtId="0" fontId="16" fillId="0" borderId="0" xfId="0" applyFont="1" applyAlignment="1">
      <alignment/>
    </xf>
    <xf numFmtId="0" fontId="14" fillId="0" borderId="0" xfId="0" applyFont="1" applyAlignment="1">
      <alignment vertical="justify"/>
    </xf>
    <xf numFmtId="0" fontId="17" fillId="0" borderId="10" xfId="0" applyFont="1" applyBorder="1" applyAlignment="1">
      <alignment horizontal="center" vertical="center" wrapText="1"/>
    </xf>
    <xf numFmtId="0" fontId="1" fillId="0" borderId="10" xfId="0" applyFont="1" applyBorder="1" applyAlignment="1">
      <alignment vertical="top" wrapText="1"/>
    </xf>
    <xf numFmtId="190" fontId="5" fillId="33" borderId="14" xfId="0" applyNumberFormat="1" applyFont="1" applyFill="1" applyBorder="1" applyAlignment="1">
      <alignment vertical="top" wrapText="1"/>
    </xf>
    <xf numFmtId="0" fontId="18" fillId="0" borderId="0" xfId="0" applyFont="1" applyAlignment="1">
      <alignment/>
    </xf>
    <xf numFmtId="0" fontId="18" fillId="0" borderId="0" xfId="0" applyFont="1" applyBorder="1" applyAlignment="1">
      <alignment/>
    </xf>
    <xf numFmtId="0" fontId="0" fillId="0" borderId="17" xfId="0" applyBorder="1" applyAlignment="1">
      <alignment/>
    </xf>
    <xf numFmtId="0" fontId="6" fillId="0" borderId="0" xfId="0" applyFont="1" applyBorder="1" applyAlignment="1">
      <alignment/>
    </xf>
    <xf numFmtId="0" fontId="2" fillId="0" borderId="18" xfId="0" applyFont="1" applyBorder="1" applyAlignment="1">
      <alignment horizontal="center" vertical="center" wrapText="1"/>
    </xf>
    <xf numFmtId="1" fontId="5" fillId="0" borderId="18" xfId="0" applyNumberFormat="1" applyFont="1" applyFill="1" applyBorder="1" applyAlignment="1">
      <alignment horizontal="center" vertical="top" wrapText="1"/>
    </xf>
    <xf numFmtId="190" fontId="5" fillId="0" borderId="19" xfId="0" applyNumberFormat="1" applyFont="1" applyFill="1" applyBorder="1" applyAlignment="1">
      <alignment horizontal="center" vertical="top" wrapText="1"/>
    </xf>
    <xf numFmtId="0" fontId="8" fillId="0" borderId="0" xfId="0" applyFont="1" applyAlignment="1">
      <alignment/>
    </xf>
    <xf numFmtId="190" fontId="8" fillId="33" borderId="0" xfId="0" applyNumberFormat="1" applyFont="1" applyFill="1" applyAlignment="1">
      <alignment/>
    </xf>
    <xf numFmtId="190" fontId="19" fillId="33" borderId="13" xfId="0" applyNumberFormat="1" applyFont="1" applyFill="1" applyBorder="1" applyAlignment="1">
      <alignment vertical="top" wrapText="1"/>
    </xf>
    <xf numFmtId="0" fontId="2" fillId="0" borderId="20" xfId="0" applyFont="1" applyBorder="1" applyAlignment="1">
      <alignment horizontal="center" vertical="center"/>
    </xf>
    <xf numFmtId="0" fontId="0" fillId="0" borderId="20" xfId="53" applyFont="1" applyBorder="1" applyAlignment="1" applyProtection="1">
      <alignment horizontal="center" vertical="center"/>
      <protection/>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0" fillId="0" borderId="23" xfId="53" applyFont="1" applyFill="1" applyBorder="1" applyAlignment="1" applyProtection="1">
      <alignment horizontal="center" vertical="center"/>
      <protection/>
    </xf>
    <xf numFmtId="0" fontId="11" fillId="0" borderId="24" xfId="0" applyFont="1" applyBorder="1" applyAlignment="1">
      <alignment horizontal="center" vertical="center" wrapText="1"/>
    </xf>
    <xf numFmtId="0" fontId="0" fillId="0" borderId="25" xfId="53" applyFont="1" applyFill="1" applyBorder="1" applyAlignment="1" applyProtection="1">
      <alignment horizontal="center" vertical="center"/>
      <protection/>
    </xf>
    <xf numFmtId="0" fontId="0" fillId="0" borderId="0" xfId="0" applyFont="1" applyBorder="1" applyAlignment="1">
      <alignment/>
    </xf>
    <xf numFmtId="0" fontId="11" fillId="0" borderId="0" xfId="0" applyFont="1" applyBorder="1" applyAlignment="1">
      <alignment/>
    </xf>
    <xf numFmtId="0" fontId="18" fillId="0" borderId="0" xfId="0" applyFont="1" applyBorder="1" applyAlignment="1">
      <alignment/>
    </xf>
    <xf numFmtId="0" fontId="0" fillId="0" borderId="0" xfId="0" applyFont="1" applyBorder="1" applyAlignment="1">
      <alignment/>
    </xf>
    <xf numFmtId="0" fontId="18" fillId="0" borderId="26" xfId="0" applyFont="1" applyBorder="1" applyAlignment="1">
      <alignment horizontal="center"/>
    </xf>
    <xf numFmtId="0" fontId="18" fillId="0" borderId="27" xfId="0" applyFont="1" applyBorder="1" applyAlignment="1">
      <alignment horizontal="center"/>
    </xf>
    <xf numFmtId="0" fontId="18" fillId="0" borderId="27" xfId="0" applyFont="1" applyBorder="1" applyAlignment="1">
      <alignment horizontal="center"/>
    </xf>
    <xf numFmtId="0" fontId="18" fillId="0" borderId="26" xfId="0" applyFont="1" applyBorder="1" applyAlignment="1">
      <alignment horizontal="center"/>
    </xf>
    <xf numFmtId="0" fontId="0" fillId="0" borderId="28" xfId="0" applyBorder="1" applyAlignment="1">
      <alignment horizontal="center" vertical="center"/>
    </xf>
    <xf numFmtId="0" fontId="0" fillId="0" borderId="23" xfId="0" applyFont="1" applyBorder="1" applyAlignment="1">
      <alignment horizontal="center" vertical="center"/>
    </xf>
    <xf numFmtId="0" fontId="2" fillId="0" borderId="23" xfId="0" applyFont="1" applyBorder="1" applyAlignment="1">
      <alignment horizontal="center" vertical="center"/>
    </xf>
    <xf numFmtId="0" fontId="0" fillId="0" borderId="0" xfId="0" applyBorder="1" applyAlignment="1">
      <alignment horizontal="left"/>
    </xf>
    <xf numFmtId="190" fontId="5" fillId="0" borderId="0" xfId="0" applyNumberFormat="1" applyFont="1" applyFill="1" applyBorder="1" applyAlignment="1">
      <alignment horizontal="center" vertical="top" wrapText="1"/>
    </xf>
    <xf numFmtId="0" fontId="0" fillId="0" borderId="0" xfId="0" applyBorder="1" applyAlignment="1">
      <alignment/>
    </xf>
    <xf numFmtId="0" fontId="0" fillId="0" borderId="29" xfId="0" applyBorder="1" applyAlignment="1">
      <alignment/>
    </xf>
    <xf numFmtId="0" fontId="0" fillId="0" borderId="30" xfId="0" applyBorder="1" applyAlignment="1">
      <alignment/>
    </xf>
    <xf numFmtId="0" fontId="0" fillId="0" borderId="31" xfId="0" applyBorder="1" applyAlignment="1">
      <alignment/>
    </xf>
    <xf numFmtId="193" fontId="0" fillId="0" borderId="32" xfId="0" applyNumberFormat="1" applyBorder="1" applyAlignment="1">
      <alignment horizontal="right"/>
    </xf>
    <xf numFmtId="193" fontId="0" fillId="0" borderId="26" xfId="0" applyNumberFormat="1" applyBorder="1" applyAlignment="1">
      <alignment horizontal="right"/>
    </xf>
    <xf numFmtId="0" fontId="0" fillId="0" borderId="33" xfId="0" applyBorder="1" applyAlignment="1">
      <alignment/>
    </xf>
    <xf numFmtId="193" fontId="0" fillId="0" borderId="34" xfId="0" applyNumberFormat="1" applyBorder="1" applyAlignment="1">
      <alignment horizontal="right"/>
    </xf>
    <xf numFmtId="0" fontId="11" fillId="0" borderId="35" xfId="0" applyFont="1" applyBorder="1" applyAlignment="1">
      <alignment horizontal="center"/>
    </xf>
    <xf numFmtId="0" fontId="0" fillId="0" borderId="36" xfId="0" applyBorder="1" applyAlignment="1">
      <alignment/>
    </xf>
    <xf numFmtId="0" fontId="0" fillId="0" borderId="30" xfId="0" applyBorder="1" applyAlignment="1">
      <alignment horizontal="left"/>
    </xf>
    <xf numFmtId="0" fontId="0" fillId="0" borderId="37" xfId="0" applyBorder="1" applyAlignment="1">
      <alignment/>
    </xf>
    <xf numFmtId="0" fontId="0" fillId="0" borderId="31" xfId="0" applyBorder="1" applyAlignment="1">
      <alignment horizontal="left"/>
    </xf>
    <xf numFmtId="0" fontId="0" fillId="0" borderId="38" xfId="0" applyBorder="1" applyAlignment="1">
      <alignment/>
    </xf>
    <xf numFmtId="0" fontId="8" fillId="0" borderId="0" xfId="0" applyFont="1" applyAlignment="1">
      <alignment/>
    </xf>
    <xf numFmtId="190" fontId="19" fillId="0" borderId="0" xfId="0" applyNumberFormat="1" applyFont="1" applyFill="1" applyBorder="1" applyAlignment="1">
      <alignment vertical="top" wrapText="1"/>
    </xf>
    <xf numFmtId="0" fontId="7" fillId="0" borderId="10" xfId="0" applyFont="1" applyBorder="1" applyAlignment="1">
      <alignment vertical="top" wrapText="1"/>
    </xf>
    <xf numFmtId="10" fontId="0" fillId="0" borderId="0" xfId="0" applyNumberFormat="1" applyFont="1" applyFill="1" applyBorder="1" applyAlignment="1">
      <alignment/>
    </xf>
    <xf numFmtId="0" fontId="22" fillId="0" borderId="0" xfId="0" applyFont="1" applyAlignment="1">
      <alignment/>
    </xf>
    <xf numFmtId="0" fontId="0" fillId="0" borderId="11" xfId="0" applyFont="1" applyBorder="1" applyAlignment="1">
      <alignment horizontal="center" vertical="center" wrapText="1"/>
    </xf>
    <xf numFmtId="0" fontId="0" fillId="0" borderId="10" xfId="53" applyFont="1" applyBorder="1" applyAlignment="1" applyProtection="1">
      <alignment horizontal="center" vertical="center" wrapText="1"/>
      <protection/>
    </xf>
    <xf numFmtId="0" fontId="0" fillId="0" borderId="10"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0" xfId="0" applyBorder="1" applyAlignment="1">
      <alignment horizontal="right"/>
    </xf>
    <xf numFmtId="190" fontId="5" fillId="0" borderId="0" xfId="0" applyNumberFormat="1" applyFont="1" applyFill="1" applyBorder="1" applyAlignment="1">
      <alignment vertical="top" wrapText="1"/>
    </xf>
    <xf numFmtId="0" fontId="0" fillId="0" borderId="39" xfId="0" applyFont="1" applyBorder="1" applyAlignment="1">
      <alignment horizontal="center"/>
    </xf>
    <xf numFmtId="0" fontId="0" fillId="0" borderId="20" xfId="53" applyFont="1" applyBorder="1" applyAlignment="1" applyProtection="1">
      <alignment horizontal="center" vertical="top"/>
      <protection/>
    </xf>
    <xf numFmtId="0" fontId="0" fillId="0" borderId="20" xfId="0" applyFont="1" applyBorder="1" applyAlignment="1">
      <alignment horizontal="center" vertical="top"/>
    </xf>
    <xf numFmtId="0" fontId="0" fillId="0" borderId="21" xfId="0" applyFont="1" applyBorder="1" applyAlignment="1">
      <alignment horizontal="center" vertical="top"/>
    </xf>
    <xf numFmtId="0" fontId="7" fillId="34" borderId="16" xfId="0" applyFont="1" applyFill="1" applyBorder="1" applyAlignment="1">
      <alignment horizontal="center" vertical="top" wrapText="1"/>
    </xf>
    <xf numFmtId="0" fontId="23" fillId="34" borderId="40" xfId="0" applyFont="1" applyFill="1" applyBorder="1" applyAlignment="1">
      <alignment horizontal="center" vertical="center" wrapText="1"/>
    </xf>
    <xf numFmtId="0" fontId="9" fillId="0" borderId="0" xfId="0" applyFont="1" applyAlignment="1">
      <alignment/>
    </xf>
    <xf numFmtId="0" fontId="7" fillId="34" borderId="41" xfId="0" applyFont="1" applyFill="1" applyBorder="1" applyAlignment="1">
      <alignment horizontal="center" vertical="top" wrapText="1"/>
    </xf>
    <xf numFmtId="0" fontId="23" fillId="34" borderId="15" xfId="0" applyFont="1" applyFill="1" applyBorder="1" applyAlignment="1">
      <alignment horizontal="center" vertical="top" wrapText="1"/>
    </xf>
    <xf numFmtId="0" fontId="23" fillId="34" borderId="42" xfId="0" applyFont="1" applyFill="1" applyBorder="1" applyAlignment="1">
      <alignment horizontal="center" vertical="top" wrapText="1"/>
    </xf>
    <xf numFmtId="0" fontId="23" fillId="34" borderId="10" xfId="0" applyFont="1" applyFill="1" applyBorder="1" applyAlignment="1">
      <alignment horizontal="center" vertical="top" wrapText="1"/>
    </xf>
    <xf numFmtId="3" fontId="12" fillId="34" borderId="43" xfId="0" applyNumberFormat="1" applyFont="1" applyFill="1" applyBorder="1" applyAlignment="1">
      <alignment horizontal="right" vertical="top"/>
    </xf>
    <xf numFmtId="0" fontId="23" fillId="34" borderId="15" xfId="0" applyFont="1" applyFill="1" applyBorder="1" applyAlignment="1">
      <alignment horizontal="center" vertical="center" wrapText="1"/>
    </xf>
    <xf numFmtId="0" fontId="23" fillId="34" borderId="44" xfId="0" applyFont="1" applyFill="1" applyBorder="1" applyAlignment="1">
      <alignment horizontal="center" vertical="center" wrapText="1"/>
    </xf>
    <xf numFmtId="0" fontId="0" fillId="0" borderId="0" xfId="0" applyAlignment="1">
      <alignment wrapText="1"/>
    </xf>
    <xf numFmtId="190" fontId="12" fillId="33" borderId="10" xfId="0" applyNumberFormat="1" applyFont="1" applyFill="1" applyBorder="1" applyAlignment="1" applyProtection="1">
      <alignment horizontal="right" vertical="top" wrapText="1"/>
      <protection locked="0"/>
    </xf>
    <xf numFmtId="190" fontId="12" fillId="33" borderId="43" xfId="0" applyNumberFormat="1" applyFont="1" applyFill="1" applyBorder="1" applyAlignment="1">
      <alignment horizontal="right" vertical="top" wrapText="1"/>
    </xf>
    <xf numFmtId="190" fontId="12" fillId="33" borderId="45" xfId="0" applyNumberFormat="1" applyFont="1" applyFill="1" applyBorder="1" applyAlignment="1">
      <alignment horizontal="right" vertical="top" wrapText="1"/>
    </xf>
    <xf numFmtId="0" fontId="0" fillId="0" borderId="46" xfId="0" applyBorder="1" applyAlignment="1">
      <alignment vertical="center"/>
    </xf>
    <xf numFmtId="0" fontId="0" fillId="0" borderId="47" xfId="0" applyBorder="1" applyAlignment="1">
      <alignment vertical="center"/>
    </xf>
    <xf numFmtId="0" fontId="0" fillId="0" borderId="48" xfId="0" applyBorder="1" applyAlignment="1">
      <alignment vertical="center"/>
    </xf>
    <xf numFmtId="0" fontId="16" fillId="0" borderId="0" xfId="0" applyFont="1" applyAlignment="1">
      <alignment horizontal="left" vertical="center"/>
    </xf>
    <xf numFmtId="0" fontId="0" fillId="0" borderId="0" xfId="0" applyAlignment="1">
      <alignment vertical="center"/>
    </xf>
    <xf numFmtId="0" fontId="13" fillId="0" borderId="10" xfId="0" applyFont="1" applyBorder="1" applyAlignment="1">
      <alignment horizontal="center" vertical="center"/>
    </xf>
    <xf numFmtId="0" fontId="11" fillId="0" borderId="42" xfId="0" applyFont="1" applyBorder="1" applyAlignment="1">
      <alignment horizontal="center" vertical="center" wrapText="1"/>
    </xf>
    <xf numFmtId="0" fontId="8" fillId="0" borderId="10" xfId="0" applyFont="1" applyBorder="1" applyAlignment="1">
      <alignment horizontal="center" vertical="center" wrapText="1"/>
    </xf>
    <xf numFmtId="0" fontId="16" fillId="0" borderId="10" xfId="0" applyFont="1" applyBorder="1" applyAlignment="1">
      <alignment horizontal="center" vertical="center" wrapText="1"/>
    </xf>
    <xf numFmtId="0" fontId="0" fillId="0" borderId="49" xfId="0" applyBorder="1" applyAlignment="1">
      <alignment vertical="center"/>
    </xf>
    <xf numFmtId="0" fontId="0" fillId="0" borderId="49" xfId="0" applyBorder="1" applyAlignment="1">
      <alignment/>
    </xf>
    <xf numFmtId="0" fontId="7" fillId="0" borderId="50" xfId="0" applyFont="1" applyBorder="1" applyAlignment="1">
      <alignment vertical="top" wrapText="1"/>
    </xf>
    <xf numFmtId="3" fontId="0" fillId="0" borderId="0" xfId="0" applyNumberFormat="1" applyBorder="1" applyAlignment="1">
      <alignment vertical="center"/>
    </xf>
    <xf numFmtId="3" fontId="2" fillId="35" borderId="0" xfId="0" applyNumberFormat="1" applyFont="1" applyFill="1" applyBorder="1" applyAlignment="1">
      <alignment horizontal="right" vertical="top" wrapText="1"/>
    </xf>
    <xf numFmtId="0" fontId="7" fillId="0" borderId="35" xfId="0" applyFont="1" applyFill="1" applyBorder="1" applyAlignment="1">
      <alignment vertical="top" wrapText="1"/>
    </xf>
    <xf numFmtId="0" fontId="25" fillId="0" borderId="0" xfId="0" applyFont="1" applyAlignment="1">
      <alignment horizontal="left" vertical="center"/>
    </xf>
    <xf numFmtId="0" fontId="14" fillId="0" borderId="0" xfId="0" applyFont="1" applyAlignment="1" quotePrefix="1">
      <alignment/>
    </xf>
    <xf numFmtId="0" fontId="11" fillId="0" borderId="0" xfId="0" applyFont="1" applyBorder="1" applyAlignment="1">
      <alignment horizontal="left" vertical="center"/>
    </xf>
    <xf numFmtId="0" fontId="0" fillId="0" borderId="0" xfId="0" applyBorder="1" applyAlignment="1">
      <alignment horizontal="left" vertical="center"/>
    </xf>
    <xf numFmtId="0" fontId="8" fillId="0" borderId="0" xfId="0" applyFont="1" applyBorder="1" applyAlignment="1">
      <alignment horizontal="left" vertical="center" wrapText="1"/>
    </xf>
    <xf numFmtId="0" fontId="11" fillId="0" borderId="10" xfId="0" applyFont="1" applyBorder="1" applyAlignment="1">
      <alignment/>
    </xf>
    <xf numFmtId="0" fontId="7" fillId="0" borderId="51" xfId="0" applyFont="1" applyFill="1" applyBorder="1" applyAlignment="1">
      <alignment vertical="top" wrapText="1"/>
    </xf>
    <xf numFmtId="0" fontId="7" fillId="0" borderId="51" xfId="0" applyFont="1" applyBorder="1" applyAlignment="1">
      <alignment/>
    </xf>
    <xf numFmtId="0" fontId="16" fillId="0" borderId="51" xfId="0" applyFont="1" applyFill="1" applyBorder="1" applyAlignment="1">
      <alignment wrapText="1"/>
    </xf>
    <xf numFmtId="0" fontId="0" fillId="0" borderId="19" xfId="0" applyBorder="1" applyAlignment="1">
      <alignment horizontal="right"/>
    </xf>
    <xf numFmtId="0" fontId="0" fillId="0" borderId="52" xfId="0" applyBorder="1" applyAlignment="1">
      <alignment horizontal="right"/>
    </xf>
    <xf numFmtId="0" fontId="0" fillId="0" borderId="53" xfId="0" applyBorder="1" applyAlignment="1">
      <alignment horizontal="right"/>
    </xf>
    <xf numFmtId="0" fontId="7" fillId="0" borderId="35" xfId="0" applyFont="1" applyBorder="1" applyAlignment="1">
      <alignment/>
    </xf>
    <xf numFmtId="0" fontId="8" fillId="0" borderId="51" xfId="0" applyFont="1" applyFill="1" applyBorder="1" applyAlignment="1">
      <alignment horizontal="center" vertical="center" wrapText="1"/>
    </xf>
    <xf numFmtId="0" fontId="16" fillId="0" borderId="42" xfId="0" applyFont="1" applyFill="1" applyBorder="1" applyAlignment="1">
      <alignment horizontal="center" vertical="center" wrapText="1"/>
    </xf>
    <xf numFmtId="0" fontId="7" fillId="0" borderId="51" xfId="0" applyFont="1" applyBorder="1" applyAlignment="1" quotePrefix="1">
      <alignment/>
    </xf>
    <xf numFmtId="0" fontId="7" fillId="0" borderId="35" xfId="0" applyFont="1" applyBorder="1" applyAlignment="1" quotePrefix="1">
      <alignment/>
    </xf>
    <xf numFmtId="190" fontId="8" fillId="0" borderId="0" xfId="0" applyNumberFormat="1" applyFont="1" applyFill="1" applyAlignment="1">
      <alignment/>
    </xf>
    <xf numFmtId="190" fontId="5" fillId="33" borderId="10" xfId="0" applyNumberFormat="1" applyFont="1" applyFill="1" applyBorder="1" applyAlignment="1" quotePrefix="1">
      <alignment vertical="top" wrapText="1"/>
    </xf>
    <xf numFmtId="0" fontId="0" fillId="0" borderId="10" xfId="0" applyBorder="1" applyAlignment="1">
      <alignment/>
    </xf>
    <xf numFmtId="0" fontId="0" fillId="0" borderId="51" xfId="0" applyBorder="1" applyAlignment="1">
      <alignment/>
    </xf>
    <xf numFmtId="0" fontId="0" fillId="0" borderId="42" xfId="0" applyBorder="1" applyAlignment="1">
      <alignment/>
    </xf>
    <xf numFmtId="0" fontId="26" fillId="0" borderId="0" xfId="0" applyFont="1" applyBorder="1" applyAlignment="1">
      <alignment vertical="top" wrapText="1"/>
    </xf>
    <xf numFmtId="0" fontId="0" fillId="0" borderId="0" xfId="0" applyBorder="1" applyAlignment="1">
      <alignment wrapText="1"/>
    </xf>
    <xf numFmtId="0" fontId="27" fillId="0" borderId="10" xfId="0" applyFont="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horizontal="center"/>
    </xf>
    <xf numFmtId="198" fontId="5" fillId="0" borderId="10" xfId="0" applyNumberFormat="1" applyFont="1" applyBorder="1" applyAlignment="1">
      <alignment vertical="top" wrapText="1"/>
    </xf>
    <xf numFmtId="199" fontId="5" fillId="0" borderId="10" xfId="0" applyNumberFormat="1" applyFont="1" applyBorder="1" applyAlignment="1">
      <alignment vertical="top" wrapText="1"/>
    </xf>
    <xf numFmtId="0" fontId="0" fillId="0" borderId="42" xfId="0" applyBorder="1" applyAlignment="1">
      <alignment horizontal="center"/>
    </xf>
    <xf numFmtId="0" fontId="11" fillId="0" borderId="0" xfId="0" applyFont="1" applyBorder="1" applyAlignment="1">
      <alignment/>
    </xf>
    <xf numFmtId="0" fontId="0" fillId="0" borderId="0" xfId="0" applyBorder="1" applyAlignment="1">
      <alignment horizontal="center"/>
    </xf>
    <xf numFmtId="0" fontId="11" fillId="0" borderId="10" xfId="0" applyFont="1" applyBorder="1" applyAlignment="1">
      <alignment horizontal="left"/>
    </xf>
    <xf numFmtId="0" fontId="11" fillId="0" borderId="50" xfId="0" applyFont="1" applyFill="1" applyBorder="1" applyAlignment="1">
      <alignment horizontal="center" vertical="center" wrapText="1"/>
    </xf>
    <xf numFmtId="0" fontId="0" fillId="0" borderId="10" xfId="0" applyBorder="1" applyAlignment="1">
      <alignment wrapText="1"/>
    </xf>
    <xf numFmtId="0" fontId="11" fillId="0" borderId="0" xfId="0" applyFont="1" applyBorder="1" applyAlignment="1">
      <alignment horizontal="left" vertical="center" wrapText="1"/>
    </xf>
    <xf numFmtId="0" fontId="0" fillId="0" borderId="0" xfId="0" applyBorder="1" applyAlignment="1">
      <alignment horizontal="left" vertical="center" wrapText="1"/>
    </xf>
    <xf numFmtId="200" fontId="7" fillId="33" borderId="42" xfId="0" applyNumberFormat="1" applyFont="1" applyFill="1" applyBorder="1" applyAlignment="1">
      <alignment horizontal="right" vertical="top" wrapText="1"/>
    </xf>
    <xf numFmtId="200" fontId="7" fillId="33" borderId="10" xfId="0" applyNumberFormat="1" applyFont="1" applyFill="1" applyBorder="1" applyAlignment="1">
      <alignment/>
    </xf>
    <xf numFmtId="200" fontId="7" fillId="33" borderId="44" xfId="0" applyNumberFormat="1" applyFont="1" applyFill="1" applyBorder="1" applyAlignment="1">
      <alignment horizontal="right" vertical="top" wrapText="1"/>
    </xf>
    <xf numFmtId="200" fontId="7" fillId="33" borderId="54" xfId="0" applyNumberFormat="1" applyFont="1" applyFill="1" applyBorder="1" applyAlignment="1">
      <alignment/>
    </xf>
    <xf numFmtId="200" fontId="7" fillId="33" borderId="55" xfId="0" applyNumberFormat="1" applyFont="1" applyFill="1" applyBorder="1" applyAlignment="1">
      <alignment/>
    </xf>
    <xf numFmtId="200" fontId="7" fillId="33" borderId="51" xfId="0" applyNumberFormat="1" applyFont="1" applyFill="1" applyBorder="1" applyAlignment="1">
      <alignment horizontal="right" vertical="top" wrapText="1"/>
    </xf>
    <xf numFmtId="200" fontId="7" fillId="33" borderId="10" xfId="0" applyNumberFormat="1" applyFont="1" applyFill="1" applyBorder="1" applyAlignment="1">
      <alignment horizontal="right" vertical="top" wrapText="1"/>
    </xf>
    <xf numFmtId="200" fontId="7" fillId="33" borderId="10" xfId="0" applyNumberFormat="1" applyFont="1" applyFill="1" applyBorder="1" applyAlignment="1">
      <alignment horizontal="right" wrapText="1"/>
    </xf>
    <xf numFmtId="0" fontId="0" fillId="0" borderId="51" xfId="0" applyFont="1" applyBorder="1" applyAlignment="1">
      <alignment horizontal="center" vertical="center" wrapText="1"/>
    </xf>
    <xf numFmtId="190" fontId="5" fillId="33" borderId="12" xfId="0" applyNumberFormat="1" applyFont="1" applyFill="1" applyBorder="1" applyAlignment="1" quotePrefix="1">
      <alignment vertical="top" wrapText="1"/>
    </xf>
    <xf numFmtId="190" fontId="5" fillId="33" borderId="24" xfId="0" applyNumberFormat="1" applyFont="1" applyFill="1" applyBorder="1" applyAlignment="1" quotePrefix="1">
      <alignment vertical="top" wrapText="1"/>
    </xf>
    <xf numFmtId="200" fontId="7" fillId="33" borderId="10" xfId="0" applyNumberFormat="1" applyFont="1" applyFill="1" applyBorder="1" applyAlignment="1">
      <alignment vertical="top"/>
    </xf>
    <xf numFmtId="0" fontId="0" fillId="0" borderId="56" xfId="0" applyFont="1" applyBorder="1" applyAlignment="1">
      <alignment horizontal="center" vertical="top"/>
    </xf>
    <xf numFmtId="190" fontId="5" fillId="33" borderId="24" xfId="0" applyNumberFormat="1" applyFont="1" applyFill="1" applyBorder="1" applyAlignment="1">
      <alignment vertical="top" wrapText="1"/>
    </xf>
    <xf numFmtId="0" fontId="12" fillId="0" borderId="42" xfId="0" applyFont="1" applyBorder="1" applyAlignment="1" applyProtection="1">
      <alignment horizontal="right" vertical="top" wrapText="1"/>
      <protection locked="0"/>
    </xf>
    <xf numFmtId="49" fontId="7" fillId="0" borderId="10" xfId="0" applyNumberFormat="1" applyFont="1" applyBorder="1" applyAlignment="1">
      <alignment vertical="top" shrinkToFit="1"/>
    </xf>
    <xf numFmtId="0" fontId="0" fillId="0" borderId="42" xfId="0" applyBorder="1" applyAlignment="1">
      <alignment/>
    </xf>
    <xf numFmtId="0" fontId="9" fillId="0" borderId="10" xfId="0" applyFont="1" applyBorder="1" applyAlignment="1">
      <alignment horizontal="center" vertical="center"/>
    </xf>
    <xf numFmtId="0" fontId="0" fillId="0" borderId="42" xfId="0" applyFont="1" applyBorder="1" applyAlignment="1">
      <alignment horizontal="center" vertical="center" wrapText="1"/>
    </xf>
    <xf numFmtId="0" fontId="0" fillId="0" borderId="57" xfId="0" applyFont="1" applyBorder="1" applyAlignment="1">
      <alignment horizontal="center"/>
    </xf>
    <xf numFmtId="0" fontId="23" fillId="34" borderId="44" xfId="0" applyFont="1" applyFill="1" applyBorder="1" applyAlignment="1">
      <alignment horizontal="center" vertical="top" wrapText="1"/>
    </xf>
    <xf numFmtId="0" fontId="12" fillId="0" borderId="42" xfId="0" applyFont="1" applyBorder="1" applyAlignment="1" applyProtection="1">
      <alignment horizontal="right" vertical="top"/>
      <protection locked="0"/>
    </xf>
    <xf numFmtId="0" fontId="0" fillId="0" borderId="39" xfId="0" applyFont="1" applyBorder="1" applyAlignment="1">
      <alignment horizontal="center" vertical="center"/>
    </xf>
    <xf numFmtId="0" fontId="0" fillId="0" borderId="57" xfId="0" applyFont="1" applyBorder="1" applyAlignment="1">
      <alignment horizontal="center" vertical="center"/>
    </xf>
    <xf numFmtId="0" fontId="0" fillId="0" borderId="20" xfId="0" applyFont="1" applyBorder="1" applyAlignment="1">
      <alignment horizontal="center" vertical="center"/>
    </xf>
    <xf numFmtId="0" fontId="0" fillId="0" borderId="20" xfId="53" applyFont="1" applyBorder="1" applyAlignment="1" applyProtection="1">
      <alignment horizontal="center" vertical="center"/>
      <protection/>
    </xf>
    <xf numFmtId="0" fontId="0" fillId="0" borderId="56" xfId="0" applyFont="1" applyBorder="1" applyAlignment="1">
      <alignment horizontal="center" vertical="center"/>
    </xf>
    <xf numFmtId="0" fontId="0" fillId="0" borderId="21" xfId="0" applyFont="1" applyBorder="1" applyAlignment="1">
      <alignment horizontal="center" vertical="center"/>
    </xf>
    <xf numFmtId="0" fontId="18" fillId="0" borderId="26" xfId="0" applyFont="1" applyFill="1" applyBorder="1" applyAlignment="1">
      <alignment horizontal="center"/>
    </xf>
    <xf numFmtId="0" fontId="18" fillId="0" borderId="0" xfId="0" applyFont="1" applyBorder="1" applyAlignment="1">
      <alignment/>
    </xf>
    <xf numFmtId="190" fontId="5" fillId="33" borderId="14" xfId="0" applyNumberFormat="1" applyFont="1" applyFill="1" applyBorder="1" applyAlignment="1" quotePrefix="1">
      <alignment vertical="top" wrapText="1"/>
    </xf>
    <xf numFmtId="190" fontId="5" fillId="33" borderId="13" xfId="0" applyNumberFormat="1" applyFont="1" applyFill="1" applyBorder="1" applyAlignment="1" quotePrefix="1">
      <alignment vertical="top" wrapText="1"/>
    </xf>
    <xf numFmtId="190" fontId="5" fillId="33" borderId="58" xfId="0" applyNumberFormat="1" applyFont="1" applyFill="1" applyBorder="1" applyAlignment="1" quotePrefix="1">
      <alignment vertical="top" wrapText="1"/>
    </xf>
    <xf numFmtId="0" fontId="0" fillId="0" borderId="24" xfId="0" applyFont="1" applyBorder="1" applyAlignment="1">
      <alignment horizontal="center" vertical="center" wrapText="1"/>
    </xf>
    <xf numFmtId="190" fontId="5" fillId="33" borderId="59" xfId="0" applyNumberFormat="1" applyFont="1" applyFill="1" applyBorder="1" applyAlignment="1">
      <alignment vertical="top" wrapText="1"/>
    </xf>
    <xf numFmtId="0" fontId="18" fillId="0" borderId="0" xfId="0" applyFont="1" applyFill="1" applyBorder="1" applyAlignment="1">
      <alignment horizontal="center"/>
    </xf>
    <xf numFmtId="0" fontId="16" fillId="0" borderId="10" xfId="0" applyFont="1" applyBorder="1" applyAlignment="1">
      <alignment wrapText="1"/>
    </xf>
    <xf numFmtId="0" fontId="18" fillId="0" borderId="60" xfId="0" applyFont="1" applyBorder="1" applyAlignment="1">
      <alignment horizontal="center"/>
    </xf>
    <xf numFmtId="0" fontId="18" fillId="0" borderId="30" xfId="0" applyFont="1" applyBorder="1" applyAlignment="1">
      <alignment horizontal="center"/>
    </xf>
    <xf numFmtId="0" fontId="18" fillId="0" borderId="31" xfId="0" applyFont="1" applyFill="1" applyBorder="1" applyAlignment="1">
      <alignment horizontal="center"/>
    </xf>
    <xf numFmtId="0" fontId="11" fillId="0" borderId="0" xfId="0" applyFont="1" applyBorder="1" applyAlignment="1">
      <alignment horizontal="center"/>
    </xf>
    <xf numFmtId="0" fontId="18" fillId="0" borderId="61" xfId="0" applyFont="1" applyBorder="1" applyAlignment="1">
      <alignment horizontal="center"/>
    </xf>
    <xf numFmtId="0" fontId="0" fillId="0" borderId="61" xfId="0" applyBorder="1" applyAlignment="1">
      <alignment horizontal="center"/>
    </xf>
    <xf numFmtId="0" fontId="0" fillId="0" borderId="30" xfId="0" applyBorder="1" applyAlignment="1">
      <alignment horizontal="center"/>
    </xf>
    <xf numFmtId="0" fontId="20" fillId="0" borderId="0" xfId="0" applyFont="1" applyBorder="1" applyAlignment="1">
      <alignment horizontal="center"/>
    </xf>
    <xf numFmtId="0" fontId="0" fillId="0" borderId="49" xfId="0" applyBorder="1" applyAlignment="1">
      <alignment horizontal="left" vertical="center"/>
    </xf>
    <xf numFmtId="0" fontId="8" fillId="0" borderId="49" xfId="0" applyFont="1" applyBorder="1" applyAlignment="1">
      <alignment horizontal="left" vertical="center" wrapText="1"/>
    </xf>
    <xf numFmtId="0" fontId="8" fillId="0" borderId="36" xfId="0" applyFont="1" applyBorder="1" applyAlignment="1">
      <alignment horizontal="left" vertical="center" wrapText="1"/>
    </xf>
    <xf numFmtId="0" fontId="29" fillId="0" borderId="35" xfId="0" applyFont="1" applyBorder="1" applyAlignment="1">
      <alignment horizontal="left" vertical="center"/>
    </xf>
    <xf numFmtId="0" fontId="0" fillId="0" borderId="0" xfId="0" applyFont="1" applyAlignment="1">
      <alignment/>
    </xf>
    <xf numFmtId="200" fontId="7" fillId="36" borderId="10" xfId="0" applyNumberFormat="1" applyFont="1" applyFill="1" applyBorder="1" applyAlignment="1">
      <alignment horizontal="right" vertical="top" wrapText="1"/>
    </xf>
    <xf numFmtId="0" fontId="0" fillId="0" borderId="10" xfId="53" applyFont="1" applyBorder="1" applyAlignment="1" applyProtection="1">
      <alignment horizontal="center" vertical="center" wrapText="1"/>
      <protection/>
    </xf>
    <xf numFmtId="0" fontId="0" fillId="0" borderId="0" xfId="0" applyAlignment="1">
      <alignment horizontal="right"/>
    </xf>
    <xf numFmtId="200" fontId="0" fillId="0" borderId="0" xfId="0" applyNumberFormat="1" applyFont="1" applyFill="1" applyBorder="1" applyAlignment="1">
      <alignment/>
    </xf>
    <xf numFmtId="0" fontId="18" fillId="0" borderId="26" xfId="0" applyFont="1" applyBorder="1" applyAlignment="1">
      <alignment horizontal="left"/>
    </xf>
    <xf numFmtId="193" fontId="0" fillId="0" borderId="62" xfId="0" applyNumberFormat="1" applyBorder="1" applyAlignment="1">
      <alignment horizontal="right"/>
    </xf>
    <xf numFmtId="0" fontId="0" fillId="0" borderId="0" xfId="0" applyBorder="1" applyAlignment="1">
      <alignment vertical="center"/>
    </xf>
    <xf numFmtId="0" fontId="22" fillId="0" borderId="0" xfId="0" applyFont="1" applyBorder="1" applyAlignment="1">
      <alignment/>
    </xf>
    <xf numFmtId="0" fontId="12" fillId="0" borderId="63" xfId="0" applyFont="1" applyBorder="1" applyAlignment="1" applyProtection="1">
      <alignment horizontal="center" vertical="top" wrapText="1"/>
      <protection locked="0"/>
    </xf>
    <xf numFmtId="0" fontId="12" fillId="0" borderId="36" xfId="0" applyFont="1" applyBorder="1" applyAlignment="1" applyProtection="1">
      <alignment horizontal="right" vertical="top" wrapText="1"/>
      <protection locked="0"/>
    </xf>
    <xf numFmtId="0" fontId="16" fillId="0" borderId="23" xfId="0" applyFont="1" applyBorder="1" applyAlignment="1">
      <alignment horizontal="right" wrapText="1"/>
    </xf>
    <xf numFmtId="200" fontId="7" fillId="36" borderId="23" xfId="0" applyNumberFormat="1" applyFont="1" applyFill="1" applyBorder="1" applyAlignment="1">
      <alignment horizontal="right" wrapText="1"/>
    </xf>
    <xf numFmtId="0" fontId="0" fillId="0" borderId="64" xfId="0" applyFont="1" applyBorder="1" applyAlignment="1">
      <alignment/>
    </xf>
    <xf numFmtId="0" fontId="11" fillId="0" borderId="0" xfId="0" applyFont="1" applyFill="1" applyBorder="1" applyAlignment="1">
      <alignment/>
    </xf>
    <xf numFmtId="0" fontId="18" fillId="0" borderId="26" xfId="0" applyFont="1" applyBorder="1" applyAlignment="1">
      <alignment horizontal="center" vertical="center"/>
    </xf>
    <xf numFmtId="0" fontId="11" fillId="0" borderId="65" xfId="0" applyFont="1" applyBorder="1" applyAlignment="1">
      <alignment horizontal="center"/>
    </xf>
    <xf numFmtId="0" fontId="2" fillId="37" borderId="23" xfId="0" applyFont="1" applyFill="1" applyBorder="1" applyAlignment="1">
      <alignment horizontal="center" vertical="center"/>
    </xf>
    <xf numFmtId="0" fontId="0" fillId="37" borderId="10" xfId="53" applyFont="1" applyFill="1" applyBorder="1" applyAlignment="1" applyProtection="1">
      <alignment horizontal="center" vertical="center" wrapText="1"/>
      <protection/>
    </xf>
    <xf numFmtId="0" fontId="0" fillId="37" borderId="10" xfId="53" applyFont="1" applyFill="1" applyBorder="1" applyAlignment="1" applyProtection="1">
      <alignment horizontal="center" vertical="center" textRotation="90" wrapText="1"/>
      <protection/>
    </xf>
    <xf numFmtId="0" fontId="2" fillId="37" borderId="20" xfId="0" applyFont="1" applyFill="1" applyBorder="1" applyAlignment="1">
      <alignment horizontal="center" vertical="center"/>
    </xf>
    <xf numFmtId="0" fontId="2" fillId="37" borderId="10" xfId="0" applyFont="1" applyFill="1" applyBorder="1" applyAlignment="1">
      <alignment horizontal="center" vertical="center" wrapText="1"/>
    </xf>
    <xf numFmtId="0" fontId="0" fillId="37" borderId="20" xfId="53" applyFont="1" applyFill="1" applyBorder="1" applyAlignment="1" applyProtection="1">
      <alignment horizontal="center" vertical="center"/>
      <protection/>
    </xf>
    <xf numFmtId="0" fontId="18" fillId="0" borderId="66" xfId="0" applyFont="1" applyBorder="1" applyAlignment="1">
      <alignment horizontal="left"/>
    </xf>
    <xf numFmtId="0" fontId="18" fillId="0" borderId="67" xfId="0" applyFont="1" applyBorder="1" applyAlignment="1">
      <alignment horizontal="left"/>
    </xf>
    <xf numFmtId="0" fontId="18" fillId="0" borderId="32" xfId="0" applyFont="1" applyBorder="1" applyAlignment="1">
      <alignment horizontal="left"/>
    </xf>
    <xf numFmtId="0" fontId="18" fillId="0" borderId="67" xfId="0" applyFont="1" applyBorder="1" applyAlignment="1">
      <alignment horizontal="left"/>
    </xf>
    <xf numFmtId="0" fontId="18" fillId="0" borderId="32" xfId="0" applyFont="1" applyBorder="1" applyAlignment="1">
      <alignment horizontal="left"/>
    </xf>
    <xf numFmtId="0" fontId="18" fillId="0" borderId="68" xfId="0" applyFont="1" applyBorder="1" applyAlignment="1">
      <alignment horizontal="left"/>
    </xf>
    <xf numFmtId="0" fontId="0" fillId="37" borderId="56" xfId="0" applyFont="1" applyFill="1" applyBorder="1" applyAlignment="1">
      <alignment horizontal="center" vertical="center"/>
    </xf>
    <xf numFmtId="0" fontId="16" fillId="0" borderId="0" xfId="0" applyFont="1" applyBorder="1" applyAlignment="1">
      <alignment horizontal="center"/>
    </xf>
    <xf numFmtId="0" fontId="11" fillId="37" borderId="51" xfId="0" applyFont="1" applyFill="1" applyBorder="1" applyAlignment="1">
      <alignment/>
    </xf>
    <xf numFmtId="0" fontId="11" fillId="37" borderId="44" xfId="0" applyFont="1" applyFill="1" applyBorder="1" applyAlignment="1">
      <alignment/>
    </xf>
    <xf numFmtId="0" fontId="0" fillId="37" borderId="44" xfId="0" applyFill="1" applyBorder="1" applyAlignment="1">
      <alignment/>
    </xf>
    <xf numFmtId="0" fontId="0" fillId="37" borderId="42" xfId="0" applyFill="1" applyBorder="1" applyAlignment="1">
      <alignment/>
    </xf>
    <xf numFmtId="2" fontId="11" fillId="37" borderId="10" xfId="0" applyNumberFormat="1" applyFont="1" applyFill="1" applyBorder="1" applyAlignment="1">
      <alignment/>
    </xf>
    <xf numFmtId="2" fontId="5" fillId="36" borderId="10" xfId="0" applyNumberFormat="1" applyFont="1" applyFill="1" applyBorder="1" applyAlignment="1">
      <alignment vertical="top" wrapText="1"/>
    </xf>
    <xf numFmtId="2" fontId="5" fillId="33" borderId="10" xfId="0" applyNumberFormat="1" applyFont="1" applyFill="1" applyBorder="1" applyAlignment="1" applyProtection="1">
      <alignment vertical="top" wrapText="1"/>
      <protection/>
    </xf>
    <xf numFmtId="2" fontId="0" fillId="33" borderId="12" xfId="0" applyNumberFormat="1" applyFill="1" applyBorder="1" applyAlignment="1">
      <alignment/>
    </xf>
    <xf numFmtId="200" fontId="7" fillId="0" borderId="10" xfId="0" applyNumberFormat="1" applyFont="1" applyFill="1" applyBorder="1" applyAlignment="1">
      <alignment horizontal="right" wrapText="1"/>
    </xf>
    <xf numFmtId="190" fontId="5" fillId="33" borderId="44" xfId="0" applyNumberFormat="1" applyFont="1" applyFill="1" applyBorder="1" applyAlignment="1">
      <alignment vertical="top" wrapText="1"/>
    </xf>
    <xf numFmtId="2" fontId="0" fillId="0" borderId="10" xfId="0" applyNumberFormat="1" applyFont="1" applyBorder="1" applyAlignment="1">
      <alignment horizontal="center" vertical="center" wrapText="1"/>
    </xf>
    <xf numFmtId="4" fontId="5" fillId="0" borderId="10" xfId="0" applyNumberFormat="1" applyFont="1" applyBorder="1" applyAlignment="1">
      <alignment vertical="top" wrapText="1"/>
    </xf>
    <xf numFmtId="4" fontId="5" fillId="33" borderId="10" xfId="0" applyNumberFormat="1" applyFont="1" applyFill="1" applyBorder="1" applyAlignment="1" applyProtection="1" quotePrefix="1">
      <alignment vertical="top" wrapText="1"/>
      <protection/>
    </xf>
    <xf numFmtId="4" fontId="5" fillId="33" borderId="10" xfId="0" applyNumberFormat="1" applyFont="1" applyFill="1" applyBorder="1" applyAlignment="1" applyProtection="1">
      <alignment vertical="top" wrapText="1"/>
      <protection/>
    </xf>
    <xf numFmtId="190" fontId="5" fillId="0" borderId="10" xfId="0" applyNumberFormat="1" applyFont="1" applyFill="1" applyBorder="1" applyAlignment="1" applyProtection="1">
      <alignment vertical="top" wrapText="1"/>
      <protection/>
    </xf>
    <xf numFmtId="190" fontId="5" fillId="33" borderId="10" xfId="0" applyNumberFormat="1" applyFont="1" applyFill="1" applyBorder="1" applyAlignment="1" applyProtection="1" quotePrefix="1">
      <alignment vertical="top" wrapText="1"/>
      <protection/>
    </xf>
    <xf numFmtId="4" fontId="5" fillId="33" borderId="10" xfId="0" applyNumberFormat="1" applyFont="1" applyFill="1" applyBorder="1" applyAlignment="1">
      <alignment vertical="top" wrapText="1"/>
    </xf>
    <xf numFmtId="4" fontId="12" fillId="0" borderId="42" xfId="0" applyNumberFormat="1" applyFont="1" applyBorder="1" applyAlignment="1" applyProtection="1">
      <alignment horizontal="right" vertical="top" wrapText="1"/>
      <protection locked="0"/>
    </xf>
    <xf numFmtId="4" fontId="12" fillId="0" borderId="36" xfId="0" applyNumberFormat="1" applyFont="1" applyBorder="1" applyAlignment="1" applyProtection="1">
      <alignment horizontal="right" vertical="top" wrapText="1"/>
      <protection locked="0"/>
    </xf>
    <xf numFmtId="4" fontId="12" fillId="0" borderId="10" xfId="0" applyNumberFormat="1" applyFont="1" applyBorder="1" applyAlignment="1" applyProtection="1">
      <alignment horizontal="right" vertical="top"/>
      <protection locked="0"/>
    </xf>
    <xf numFmtId="4" fontId="0" fillId="38" borderId="10" xfId="0" applyNumberFormat="1" applyFont="1" applyFill="1" applyBorder="1" applyAlignment="1">
      <alignment vertical="top"/>
    </xf>
    <xf numFmtId="4" fontId="7" fillId="0" borderId="42" xfId="0" applyNumberFormat="1" applyFont="1" applyFill="1" applyBorder="1" applyAlignment="1">
      <alignment horizontal="right" vertical="top" wrapText="1"/>
    </xf>
    <xf numFmtId="4" fontId="7" fillId="38" borderId="10" xfId="0" applyNumberFormat="1" applyFont="1" applyFill="1" applyBorder="1" applyAlignment="1">
      <alignment/>
    </xf>
    <xf numFmtId="4" fontId="7" fillId="0" borderId="44" xfId="0" applyNumberFormat="1" applyFont="1" applyFill="1" applyBorder="1" applyAlignment="1">
      <alignment horizontal="right" vertical="top" wrapText="1"/>
    </xf>
    <xf numFmtId="4" fontId="7" fillId="0" borderId="54" xfId="0" applyNumberFormat="1" applyFont="1" applyFill="1" applyBorder="1" applyAlignment="1">
      <alignment/>
    </xf>
    <xf numFmtId="4" fontId="7" fillId="38" borderId="10" xfId="0" applyNumberFormat="1" applyFont="1" applyFill="1" applyBorder="1" applyAlignment="1">
      <alignment horizontal="right" vertical="top" wrapText="1"/>
    </xf>
    <xf numFmtId="4" fontId="7" fillId="0" borderId="10" xfId="0" applyNumberFormat="1" applyFont="1" applyFill="1" applyBorder="1" applyAlignment="1">
      <alignment horizontal="right" vertical="top" wrapText="1"/>
    </xf>
    <xf numFmtId="201" fontId="7" fillId="0" borderId="10" xfId="0" applyNumberFormat="1" applyFont="1" applyFill="1" applyBorder="1" applyAlignment="1">
      <alignment horizontal="right" vertical="top" wrapText="1"/>
    </xf>
    <xf numFmtId="201" fontId="7" fillId="36" borderId="10" xfId="0" applyNumberFormat="1" applyFont="1" applyFill="1" applyBorder="1" applyAlignment="1">
      <alignment horizontal="right" vertical="top" wrapText="1"/>
    </xf>
    <xf numFmtId="201" fontId="7" fillId="0" borderId="50" xfId="0" applyNumberFormat="1" applyFont="1" applyFill="1" applyBorder="1" applyAlignment="1">
      <alignment horizontal="right" vertical="top" wrapText="1"/>
    </xf>
    <xf numFmtId="9" fontId="0" fillId="39" borderId="42" xfId="0" applyNumberFormat="1" applyFont="1" applyFill="1" applyBorder="1" applyAlignment="1">
      <alignment/>
    </xf>
    <xf numFmtId="9" fontId="0" fillId="39" borderId="10" xfId="0" applyNumberFormat="1" applyFont="1" applyFill="1" applyBorder="1" applyAlignment="1">
      <alignment/>
    </xf>
    <xf numFmtId="0" fontId="0" fillId="0" borderId="69" xfId="0" applyBorder="1" applyAlignment="1">
      <alignment vertical="center"/>
    </xf>
    <xf numFmtId="0" fontId="0" fillId="0" borderId="46" xfId="0" applyFont="1" applyBorder="1" applyAlignment="1">
      <alignment/>
    </xf>
    <xf numFmtId="0" fontId="0" fillId="0" borderId="55" xfId="0" applyBorder="1" applyAlignment="1">
      <alignment vertical="justify" wrapText="1"/>
    </xf>
    <xf numFmtId="193" fontId="0" fillId="0" borderId="70" xfId="0" applyNumberFormat="1" applyBorder="1" applyAlignment="1">
      <alignment horizontal="center" vertical="center"/>
    </xf>
    <xf numFmtId="193" fontId="0" fillId="0" borderId="71" xfId="0" applyNumberFormat="1" applyBorder="1" applyAlignment="1">
      <alignment horizontal="center" vertical="center"/>
    </xf>
    <xf numFmtId="193" fontId="0" fillId="0" borderId="72" xfId="0" applyNumberFormat="1" applyBorder="1" applyAlignment="1">
      <alignment horizontal="center" vertical="center"/>
    </xf>
    <xf numFmtId="0" fontId="0" fillId="0" borderId="55" xfId="0" applyBorder="1" applyAlignment="1">
      <alignment/>
    </xf>
    <xf numFmtId="193" fontId="0" fillId="0" borderId="47" xfId="0" applyNumberFormat="1" applyBorder="1" applyAlignment="1">
      <alignment horizontal="right"/>
    </xf>
    <xf numFmtId="193" fontId="0" fillId="0" borderId="73" xfId="0" applyNumberFormat="1" applyBorder="1" applyAlignment="1">
      <alignment horizontal="right"/>
    </xf>
    <xf numFmtId="193" fontId="0" fillId="0" borderId="46" xfId="0" applyNumberFormat="1" applyBorder="1" applyAlignment="1">
      <alignment/>
    </xf>
    <xf numFmtId="193" fontId="0" fillId="0" borderId="66" xfId="0" applyNumberFormat="1" applyBorder="1" applyAlignment="1">
      <alignment horizontal="right"/>
    </xf>
    <xf numFmtId="193" fontId="0" fillId="0" borderId="64" xfId="0" applyNumberFormat="1" applyBorder="1" applyAlignment="1">
      <alignment/>
    </xf>
    <xf numFmtId="0" fontId="0" fillId="0" borderId="33" xfId="0" applyFont="1" applyBorder="1" applyAlignment="1">
      <alignment/>
    </xf>
    <xf numFmtId="193" fontId="0" fillId="0" borderId="74" xfId="0" applyNumberFormat="1" applyBorder="1" applyAlignment="1">
      <alignment horizontal="right"/>
    </xf>
    <xf numFmtId="193" fontId="0" fillId="0" borderId="33" xfId="0" applyNumberFormat="1" applyBorder="1" applyAlignment="1">
      <alignment/>
    </xf>
    <xf numFmtId="0" fontId="0" fillId="0" borderId="54" xfId="0" applyBorder="1" applyAlignment="1">
      <alignment/>
    </xf>
    <xf numFmtId="193" fontId="0" fillId="0" borderId="75" xfId="0" applyNumberFormat="1" applyBorder="1" applyAlignment="1">
      <alignment horizontal="right"/>
    </xf>
    <xf numFmtId="193" fontId="0" fillId="0" borderId="27" xfId="0" applyNumberFormat="1" applyBorder="1" applyAlignment="1">
      <alignment horizontal="right"/>
    </xf>
    <xf numFmtId="193" fontId="0" fillId="0" borderId="76" xfId="0" applyNumberFormat="1" applyBorder="1" applyAlignment="1">
      <alignment horizontal="right"/>
    </xf>
    <xf numFmtId="193" fontId="0" fillId="0" borderId="54" xfId="0" applyNumberFormat="1" applyBorder="1" applyAlignment="1">
      <alignment/>
    </xf>
    <xf numFmtId="0" fontId="18" fillId="0" borderId="66" xfId="0" applyFont="1" applyBorder="1" applyAlignment="1">
      <alignment horizontal="left"/>
    </xf>
    <xf numFmtId="0" fontId="18" fillId="0" borderId="68" xfId="0" applyFont="1" applyBorder="1" applyAlignment="1">
      <alignment horizontal="left"/>
    </xf>
    <xf numFmtId="0" fontId="18" fillId="0" borderId="74" xfId="0" applyFont="1" applyBorder="1" applyAlignment="1">
      <alignment horizontal="left"/>
    </xf>
    <xf numFmtId="0" fontId="18" fillId="0" borderId="77" xfId="0" applyFont="1" applyBorder="1" applyAlignment="1">
      <alignment horizontal="left"/>
    </xf>
    <xf numFmtId="0" fontId="18" fillId="0" borderId="78" xfId="0" applyFont="1" applyBorder="1" applyAlignment="1">
      <alignment horizontal="left"/>
    </xf>
    <xf numFmtId="0" fontId="0" fillId="0" borderId="69" xfId="0" applyBorder="1" applyAlignment="1">
      <alignment horizontal="left"/>
    </xf>
    <xf numFmtId="0" fontId="0" fillId="0" borderId="73" xfId="0" applyBorder="1" applyAlignment="1">
      <alignment horizontal="left"/>
    </xf>
    <xf numFmtId="0" fontId="0" fillId="0" borderId="79" xfId="0" applyBorder="1" applyAlignment="1">
      <alignment horizontal="left"/>
    </xf>
    <xf numFmtId="0" fontId="70" fillId="0" borderId="0" xfId="0" applyFont="1" applyAlignment="1">
      <alignment/>
    </xf>
    <xf numFmtId="0" fontId="18" fillId="0" borderId="80" xfId="0" applyFont="1" applyBorder="1" applyAlignment="1">
      <alignment horizontal="center"/>
    </xf>
    <xf numFmtId="0" fontId="18" fillId="0" borderId="72" xfId="0" applyFont="1" applyBorder="1" applyAlignment="1">
      <alignment horizontal="left"/>
    </xf>
    <xf numFmtId="0" fontId="18" fillId="0" borderId="81" xfId="0" applyFont="1" applyBorder="1" applyAlignment="1">
      <alignment horizontal="left"/>
    </xf>
    <xf numFmtId="0" fontId="18" fillId="0" borderId="82" xfId="0" applyFont="1" applyBorder="1" applyAlignment="1">
      <alignment horizontal="left"/>
    </xf>
    <xf numFmtId="0" fontId="0" fillId="0" borderId="10" xfId="0" applyFont="1" applyBorder="1" applyAlignment="1">
      <alignment horizontal="center" vertical="center" wrapText="1"/>
    </xf>
    <xf numFmtId="0" fontId="18" fillId="0" borderId="81" xfId="0" applyFont="1" applyBorder="1" applyAlignment="1">
      <alignment horizontal="left"/>
    </xf>
    <xf numFmtId="0" fontId="18" fillId="0" borderId="82" xfId="0" applyFont="1" applyBorder="1" applyAlignment="1">
      <alignment horizontal="left"/>
    </xf>
    <xf numFmtId="0" fontId="0" fillId="0" borderId="60" xfId="0" applyBorder="1" applyAlignment="1">
      <alignment horizontal="center"/>
    </xf>
    <xf numFmtId="0" fontId="18" fillId="0" borderId="77" xfId="0" applyFont="1" applyBorder="1" applyAlignment="1">
      <alignment horizontal="left"/>
    </xf>
    <xf numFmtId="0" fontId="18" fillId="0" borderId="78" xfId="0" applyFont="1" applyBorder="1" applyAlignment="1">
      <alignment horizontal="left"/>
    </xf>
    <xf numFmtId="0" fontId="0" fillId="0" borderId="83" xfId="0" applyBorder="1" applyAlignment="1">
      <alignment horizontal="center"/>
    </xf>
    <xf numFmtId="0" fontId="18" fillId="0" borderId="0" xfId="0" applyFont="1" applyBorder="1" applyAlignment="1">
      <alignment horizontal="left"/>
    </xf>
    <xf numFmtId="0" fontId="0" fillId="0" borderId="12" xfId="0" applyFont="1" applyBorder="1" applyAlignment="1">
      <alignment horizontal="center" vertical="center" wrapText="1"/>
    </xf>
    <xf numFmtId="0" fontId="18" fillId="0" borderId="84" xfId="0" applyFont="1" applyBorder="1" applyAlignment="1">
      <alignment horizontal="left"/>
    </xf>
    <xf numFmtId="0" fontId="0" fillId="0" borderId="76" xfId="0" applyBorder="1" applyAlignment="1">
      <alignment horizontal="left"/>
    </xf>
    <xf numFmtId="0" fontId="18" fillId="0" borderId="85" xfId="0" applyFont="1" applyBorder="1" applyAlignment="1">
      <alignment horizontal="left"/>
    </xf>
    <xf numFmtId="0" fontId="0" fillId="0" borderId="51" xfId="0" applyBorder="1" applyAlignment="1">
      <alignment horizontal="left" vertical="center"/>
    </xf>
    <xf numFmtId="0" fontId="0" fillId="0" borderId="44" xfId="0" applyBorder="1" applyAlignment="1">
      <alignment horizontal="left" vertical="center"/>
    </xf>
    <xf numFmtId="0" fontId="0" fillId="0" borderId="42" xfId="0" applyBorder="1" applyAlignment="1">
      <alignment horizontal="left" vertical="center"/>
    </xf>
    <xf numFmtId="0" fontId="11" fillId="0" borderId="51" xfId="0" applyFont="1" applyBorder="1" applyAlignment="1">
      <alignment horizontal="left" vertical="center" wrapText="1"/>
    </xf>
    <xf numFmtId="0" fontId="0" fillId="0" borderId="44" xfId="0" applyBorder="1" applyAlignment="1">
      <alignment horizontal="left" vertical="center" wrapText="1"/>
    </xf>
    <xf numFmtId="0" fontId="0" fillId="0" borderId="42" xfId="0" applyBorder="1" applyAlignment="1">
      <alignment horizontal="left" vertical="center" wrapText="1"/>
    </xf>
    <xf numFmtId="0" fontId="0" fillId="0" borderId="51" xfId="0" applyBorder="1" applyAlignment="1">
      <alignment wrapText="1"/>
    </xf>
    <xf numFmtId="0" fontId="0" fillId="0" borderId="44" xfId="0" applyBorder="1" applyAlignment="1">
      <alignment wrapText="1"/>
    </xf>
    <xf numFmtId="0" fontId="0" fillId="0" borderId="42" xfId="0" applyBorder="1" applyAlignment="1">
      <alignment wrapText="1"/>
    </xf>
    <xf numFmtId="0" fontId="11" fillId="0" borderId="51" xfId="0" applyFont="1" applyBorder="1" applyAlignment="1">
      <alignment horizontal="left" vertical="center"/>
    </xf>
    <xf numFmtId="0" fontId="11" fillId="0" borderId="44" xfId="0" applyFont="1" applyBorder="1" applyAlignment="1">
      <alignment horizontal="left" vertical="center"/>
    </xf>
    <xf numFmtId="0" fontId="11" fillId="0" borderId="42" xfId="0" applyFont="1" applyBorder="1" applyAlignment="1">
      <alignment horizontal="left" vertical="center"/>
    </xf>
    <xf numFmtId="0" fontId="24" fillId="0" borderId="51" xfId="0" applyFont="1" applyBorder="1" applyAlignment="1">
      <alignment horizontal="center" vertical="justify"/>
    </xf>
    <xf numFmtId="0" fontId="27" fillId="0" borderId="44" xfId="0" applyFont="1" applyBorder="1" applyAlignment="1">
      <alignment horizontal="center"/>
    </xf>
    <xf numFmtId="0" fontId="27" fillId="0" borderId="42" xfId="0" applyFont="1" applyBorder="1" applyAlignment="1">
      <alignment horizontal="center"/>
    </xf>
    <xf numFmtId="49" fontId="11" fillId="0" borderId="51" xfId="0" applyNumberFormat="1" applyFont="1" applyBorder="1" applyAlignment="1">
      <alignment horizontal="left" vertical="center" wrapText="1"/>
    </xf>
    <xf numFmtId="49" fontId="0" fillId="0" borderId="44" xfId="0" applyNumberFormat="1" applyBorder="1" applyAlignment="1">
      <alignment horizontal="left" vertical="center" wrapText="1"/>
    </xf>
    <xf numFmtId="49" fontId="0" fillId="0" borderId="42" xfId="0" applyNumberFormat="1" applyBorder="1" applyAlignment="1">
      <alignment horizontal="left" vertical="center" wrapText="1"/>
    </xf>
    <xf numFmtId="0" fontId="0" fillId="0" borderId="67" xfId="0" applyBorder="1" applyAlignment="1">
      <alignment horizontal="left" vertical="center"/>
    </xf>
    <xf numFmtId="0" fontId="0" fillId="0" borderId="68" xfId="0" applyBorder="1" applyAlignment="1">
      <alignment horizontal="left" vertical="center"/>
    </xf>
    <xf numFmtId="0" fontId="8" fillId="0" borderId="51" xfId="0" applyFont="1" applyBorder="1" applyAlignment="1">
      <alignment horizontal="left" vertical="center" wrapText="1"/>
    </xf>
    <xf numFmtId="0" fontId="8" fillId="0" borderId="44" xfId="0" applyFont="1" applyBorder="1" applyAlignment="1">
      <alignment horizontal="left" vertical="center" wrapText="1"/>
    </xf>
    <xf numFmtId="0" fontId="8" fillId="0" borderId="42" xfId="0" applyFont="1" applyBorder="1" applyAlignment="1">
      <alignment horizontal="left" vertical="center" wrapText="1"/>
    </xf>
    <xf numFmtId="0" fontId="11" fillId="0" borderId="86" xfId="0" applyFont="1" applyBorder="1" applyAlignment="1">
      <alignment horizontal="left" vertical="center" wrapText="1"/>
    </xf>
    <xf numFmtId="0" fontId="0" fillId="0" borderId="87" xfId="0" applyBorder="1" applyAlignment="1">
      <alignment horizontal="left" vertical="center" wrapText="1"/>
    </xf>
    <xf numFmtId="0" fontId="0" fillId="0" borderId="88" xfId="0" applyBorder="1" applyAlignment="1">
      <alignment horizontal="left" vertical="center" wrapText="1"/>
    </xf>
    <xf numFmtId="0" fontId="0" fillId="0" borderId="86" xfId="0" applyBorder="1" applyAlignment="1">
      <alignment horizontal="left" vertical="center"/>
    </xf>
    <xf numFmtId="0" fontId="0" fillId="0" borderId="87" xfId="0" applyBorder="1" applyAlignment="1">
      <alignment horizontal="left" vertical="center"/>
    </xf>
    <xf numFmtId="0" fontId="0" fillId="0" borderId="88" xfId="0" applyBorder="1" applyAlignment="1">
      <alignment horizontal="left" vertical="center"/>
    </xf>
    <xf numFmtId="0" fontId="0" fillId="0" borderId="86" xfId="0" applyBorder="1" applyAlignment="1">
      <alignment wrapText="1"/>
    </xf>
    <xf numFmtId="0" fontId="0" fillId="0" borderId="87" xfId="0" applyBorder="1" applyAlignment="1">
      <alignment wrapText="1"/>
    </xf>
    <xf numFmtId="0" fontId="0" fillId="0" borderId="88" xfId="0" applyBorder="1" applyAlignment="1">
      <alignment wrapText="1"/>
    </xf>
    <xf numFmtId="0" fontId="11" fillId="0" borderId="35" xfId="0" applyFont="1" applyBorder="1" applyAlignment="1">
      <alignment horizontal="left" vertical="top"/>
    </xf>
    <xf numFmtId="0" fontId="0" fillId="0" borderId="36" xfId="0" applyBorder="1" applyAlignment="1">
      <alignment horizontal="left" vertical="top"/>
    </xf>
    <xf numFmtId="0" fontId="0" fillId="0" borderId="89" xfId="0" applyBorder="1" applyAlignment="1">
      <alignment horizontal="left" vertical="top"/>
    </xf>
    <xf numFmtId="0" fontId="0" fillId="0" borderId="90" xfId="0" applyBorder="1" applyAlignment="1">
      <alignment horizontal="left" vertical="top"/>
    </xf>
    <xf numFmtId="0" fontId="0" fillId="0" borderId="86" xfId="0" applyBorder="1" applyAlignment="1">
      <alignment horizontal="left" vertical="top"/>
    </xf>
    <xf numFmtId="0" fontId="0" fillId="0" borderId="88" xfId="0" applyBorder="1" applyAlignment="1">
      <alignment horizontal="left" vertical="top"/>
    </xf>
    <xf numFmtId="0" fontId="11" fillId="0" borderId="91" xfId="0" applyFont="1" applyBorder="1" applyAlignment="1">
      <alignment horizontal="right" vertical="center"/>
    </xf>
    <xf numFmtId="0" fontId="0" fillId="0" borderId="67" xfId="0" applyBorder="1" applyAlignment="1">
      <alignment horizontal="right" vertical="center"/>
    </xf>
    <xf numFmtId="0" fontId="0" fillId="0" borderId="68" xfId="0" applyBorder="1" applyAlignment="1">
      <alignment horizontal="right" vertical="center"/>
    </xf>
    <xf numFmtId="0" fontId="11" fillId="0" borderId="92" xfId="0" applyFont="1" applyBorder="1" applyAlignment="1">
      <alignment horizontal="right" vertical="center"/>
    </xf>
    <xf numFmtId="0" fontId="0" fillId="0" borderId="77" xfId="0" applyBorder="1" applyAlignment="1">
      <alignment horizontal="right" vertical="center"/>
    </xf>
    <xf numFmtId="0" fontId="0" fillId="0" borderId="78" xfId="0" applyBorder="1" applyAlignment="1">
      <alignment horizontal="right" vertical="center"/>
    </xf>
    <xf numFmtId="0" fontId="0" fillId="0" borderId="77" xfId="0" applyBorder="1" applyAlignment="1">
      <alignment horizontal="left" vertical="center"/>
    </xf>
    <xf numFmtId="0" fontId="0" fillId="0" borderId="78" xfId="0" applyBorder="1" applyAlignment="1">
      <alignment horizontal="left" vertical="center"/>
    </xf>
    <xf numFmtId="0" fontId="11" fillId="0" borderId="51" xfId="0" applyFont="1" applyBorder="1" applyAlignment="1">
      <alignment horizontal="center" vertical="center"/>
    </xf>
    <xf numFmtId="0" fontId="11" fillId="0" borderId="44" xfId="0" applyFont="1" applyBorder="1" applyAlignment="1">
      <alignment horizontal="center" vertical="center"/>
    </xf>
    <xf numFmtId="0" fontId="0" fillId="0" borderId="44" xfId="0" applyBorder="1" applyAlignment="1">
      <alignment horizontal="center" vertical="center"/>
    </xf>
    <xf numFmtId="0" fontId="0" fillId="0" borderId="42" xfId="0" applyBorder="1" applyAlignment="1">
      <alignment horizontal="center" vertical="center"/>
    </xf>
    <xf numFmtId="0" fontId="11" fillId="0" borderId="93" xfId="0" applyFont="1" applyBorder="1" applyAlignment="1">
      <alignment horizontal="right" vertical="center"/>
    </xf>
    <xf numFmtId="0" fontId="0" fillId="0" borderId="73" xfId="0" applyBorder="1" applyAlignment="1">
      <alignment horizontal="right" vertical="center"/>
    </xf>
    <xf numFmtId="0" fontId="0" fillId="0" borderId="79" xfId="0" applyBorder="1" applyAlignment="1">
      <alignment horizontal="right" vertical="center"/>
    </xf>
    <xf numFmtId="0" fontId="0" fillId="0" borderId="73" xfId="0" applyBorder="1" applyAlignment="1">
      <alignment horizontal="left" vertical="center"/>
    </xf>
    <xf numFmtId="0" fontId="0" fillId="0" borderId="79" xfId="0" applyBorder="1" applyAlignment="1">
      <alignment horizontal="left" vertical="center"/>
    </xf>
    <xf numFmtId="0" fontId="11" fillId="0" borderId="67" xfId="0" applyFont="1" applyBorder="1" applyAlignment="1">
      <alignment horizontal="left" vertical="center"/>
    </xf>
    <xf numFmtId="0" fontId="0" fillId="0" borderId="35" xfId="0" applyBorder="1" applyAlignment="1">
      <alignment wrapText="1"/>
    </xf>
    <xf numFmtId="0" fontId="0" fillId="0" borderId="49" xfId="0" applyBorder="1" applyAlignment="1">
      <alignment wrapText="1"/>
    </xf>
    <xf numFmtId="0" fontId="0" fillId="0" borderId="36" xfId="0" applyBorder="1" applyAlignment="1">
      <alignment wrapText="1"/>
    </xf>
    <xf numFmtId="0" fontId="0" fillId="0" borderId="89" xfId="0" applyBorder="1" applyAlignment="1">
      <alignment wrapText="1"/>
    </xf>
    <xf numFmtId="0" fontId="0" fillId="0" borderId="0" xfId="0" applyBorder="1" applyAlignment="1">
      <alignment wrapText="1"/>
    </xf>
    <xf numFmtId="0" fontId="0" fillId="0" borderId="90" xfId="0" applyBorder="1" applyAlignment="1">
      <alignment wrapText="1"/>
    </xf>
    <xf numFmtId="0" fontId="10" fillId="40" borderId="0" xfId="0" applyFont="1" applyFill="1" applyAlignment="1">
      <alignment horizontal="center" vertical="center"/>
    </xf>
    <xf numFmtId="0" fontId="10" fillId="40" borderId="0" xfId="0" applyFont="1" applyFill="1" applyAlignment="1">
      <alignment horizontal="center" vertical="center"/>
    </xf>
    <xf numFmtId="0" fontId="0" fillId="0" borderId="51" xfId="0" applyBorder="1" applyAlignment="1">
      <alignment horizontal="center"/>
    </xf>
    <xf numFmtId="0" fontId="0" fillId="0" borderId="44" xfId="0" applyBorder="1" applyAlignment="1">
      <alignment horizontal="center"/>
    </xf>
    <xf numFmtId="0" fontId="0" fillId="0" borderId="42" xfId="0" applyBorder="1" applyAlignment="1">
      <alignment horizontal="center"/>
    </xf>
    <xf numFmtId="0" fontId="24" fillId="0" borderId="0" xfId="0" applyFont="1" applyAlignment="1">
      <alignment horizontal="center"/>
    </xf>
    <xf numFmtId="0" fontId="8" fillId="0" borderId="0" xfId="0" applyFont="1" applyBorder="1" applyAlignment="1">
      <alignment/>
    </xf>
    <xf numFmtId="0" fontId="0" fillId="0" borderId="0" xfId="0" applyFont="1" applyBorder="1" applyAlignment="1">
      <alignment/>
    </xf>
    <xf numFmtId="0" fontId="26" fillId="0" borderId="51" xfId="0" applyFont="1" applyBorder="1" applyAlignment="1">
      <alignment vertical="top" wrapText="1"/>
    </xf>
    <xf numFmtId="0" fontId="26" fillId="0" borderId="42" xfId="0" applyFont="1" applyBorder="1" applyAlignment="1">
      <alignment vertical="top" wrapText="1"/>
    </xf>
    <xf numFmtId="0" fontId="28" fillId="0" borderId="35" xfId="0" applyNumberFormat="1" applyFont="1" applyBorder="1" applyAlignment="1">
      <alignment horizontal="center" vertical="center" wrapText="1"/>
    </xf>
    <xf numFmtId="0" fontId="28" fillId="0" borderId="49" xfId="0" applyNumberFormat="1" applyFont="1" applyBorder="1" applyAlignment="1">
      <alignment horizontal="center" vertical="center" wrapText="1"/>
    </xf>
    <xf numFmtId="0" fontId="28" fillId="0" borderId="36" xfId="0" applyNumberFormat="1" applyFont="1" applyBorder="1" applyAlignment="1">
      <alignment horizontal="center" vertical="center" wrapText="1"/>
    </xf>
    <xf numFmtId="0" fontId="28" fillId="0" borderId="89" xfId="0" applyNumberFormat="1" applyFont="1" applyBorder="1" applyAlignment="1">
      <alignment horizontal="center" vertical="center" wrapText="1"/>
    </xf>
    <xf numFmtId="0" fontId="28" fillId="0" borderId="0" xfId="0" applyNumberFormat="1" applyFont="1" applyBorder="1" applyAlignment="1">
      <alignment horizontal="center" vertical="center" wrapText="1"/>
    </xf>
    <xf numFmtId="0" fontId="28" fillId="0" borderId="90" xfId="0" applyNumberFormat="1" applyFont="1" applyBorder="1" applyAlignment="1">
      <alignment horizontal="center" vertical="center" wrapText="1"/>
    </xf>
    <xf numFmtId="0" fontId="28" fillId="0" borderId="86" xfId="0" applyNumberFormat="1" applyFont="1" applyBorder="1" applyAlignment="1">
      <alignment horizontal="center" vertical="center" wrapText="1"/>
    </xf>
    <xf numFmtId="0" fontId="28" fillId="0" borderId="87" xfId="0" applyNumberFormat="1" applyFont="1" applyBorder="1" applyAlignment="1">
      <alignment horizontal="center" vertical="center" wrapText="1"/>
    </xf>
    <xf numFmtId="0" fontId="28" fillId="0" borderId="88" xfId="0" applyNumberFormat="1" applyFont="1" applyBorder="1" applyAlignment="1">
      <alignment horizontal="center" vertical="center" wrapText="1"/>
    </xf>
    <xf numFmtId="0" fontId="26" fillId="0" borderId="51" xfId="0" applyFont="1" applyBorder="1" applyAlignment="1">
      <alignment horizontal="center" vertical="center" wrapText="1"/>
    </xf>
    <xf numFmtId="0" fontId="26" fillId="0" borderId="44" xfId="0" applyFont="1" applyBorder="1" applyAlignment="1">
      <alignment horizontal="center" vertical="center" wrapText="1"/>
    </xf>
    <xf numFmtId="0" fontId="26" fillId="0" borderId="42" xfId="0" applyFont="1" applyBorder="1" applyAlignment="1">
      <alignment horizontal="center" vertical="center" wrapText="1"/>
    </xf>
    <xf numFmtId="0" fontId="21" fillId="0" borderId="35" xfId="0" applyFont="1" applyFill="1" applyBorder="1" applyAlignment="1">
      <alignment horizontal="left" wrapText="1"/>
    </xf>
    <xf numFmtId="0" fontId="0" fillId="0" borderId="36" xfId="0" applyBorder="1" applyAlignment="1">
      <alignment horizontal="left" wrapText="1"/>
    </xf>
    <xf numFmtId="0" fontId="0" fillId="0" borderId="89" xfId="0" applyBorder="1" applyAlignment="1">
      <alignment horizontal="left" wrapText="1"/>
    </xf>
    <xf numFmtId="0" fontId="0" fillId="0" borderId="90" xfId="0" applyBorder="1" applyAlignment="1">
      <alignment horizontal="left" wrapText="1"/>
    </xf>
    <xf numFmtId="0" fontId="0" fillId="0" borderId="86" xfId="0" applyBorder="1" applyAlignment="1">
      <alignment horizontal="left" wrapText="1"/>
    </xf>
    <xf numFmtId="0" fontId="0" fillId="0" borderId="88" xfId="0" applyBorder="1" applyAlignment="1">
      <alignment horizontal="left" wrapText="1"/>
    </xf>
    <xf numFmtId="0" fontId="18" fillId="0" borderId="26" xfId="0" applyFont="1" applyBorder="1" applyAlignment="1">
      <alignment horizontal="left"/>
    </xf>
    <xf numFmtId="0" fontId="18" fillId="0" borderId="26" xfId="0" applyFont="1" applyBorder="1" applyAlignment="1">
      <alignment horizontal="left"/>
    </xf>
    <xf numFmtId="0" fontId="8" fillId="0" borderId="0" xfId="0" applyFont="1" applyAlignment="1">
      <alignment horizontal="right"/>
    </xf>
    <xf numFmtId="0" fontId="0" fillId="0" borderId="0" xfId="0" applyAlignment="1">
      <alignment horizontal="right"/>
    </xf>
    <xf numFmtId="0" fontId="18" fillId="0" borderId="66" xfId="0" applyFont="1" applyBorder="1" applyAlignment="1">
      <alignment horizontal="left"/>
    </xf>
    <xf numFmtId="0" fontId="18" fillId="0" borderId="67" xfId="0" applyFont="1" applyBorder="1" applyAlignment="1">
      <alignment horizontal="left"/>
    </xf>
    <xf numFmtId="0" fontId="18" fillId="0" borderId="32" xfId="0" applyFont="1" applyBorder="1" applyAlignment="1">
      <alignment horizontal="left"/>
    </xf>
    <xf numFmtId="0" fontId="18" fillId="0" borderId="66" xfId="0" applyFont="1" applyBorder="1" applyAlignment="1">
      <alignment horizontal="left"/>
    </xf>
    <xf numFmtId="0" fontId="18" fillId="0" borderId="67" xfId="0" applyFont="1" applyBorder="1" applyAlignment="1">
      <alignment horizontal="left"/>
    </xf>
    <xf numFmtId="0" fontId="18" fillId="0" borderId="32" xfId="0" applyFont="1" applyBorder="1" applyAlignment="1">
      <alignment horizontal="left"/>
    </xf>
    <xf numFmtId="0" fontId="18" fillId="0" borderId="66" xfId="0" applyFont="1" applyBorder="1" applyAlignment="1">
      <alignment horizontal="left" vertical="center" wrapText="1"/>
    </xf>
    <xf numFmtId="0" fontId="18" fillId="0" borderId="67" xfId="0" applyFont="1" applyBorder="1" applyAlignment="1">
      <alignment horizontal="left" vertical="center" wrapText="1"/>
    </xf>
    <xf numFmtId="0" fontId="18" fillId="0" borderId="32" xfId="0" applyFont="1" applyBorder="1" applyAlignment="1">
      <alignment horizontal="left" vertical="center" wrapText="1"/>
    </xf>
    <xf numFmtId="0" fontId="11" fillId="0" borderId="94" xfId="0" applyFont="1" applyBorder="1" applyAlignment="1">
      <alignment horizontal="center"/>
    </xf>
    <xf numFmtId="0" fontId="11" fillId="0" borderId="65" xfId="0" applyFont="1" applyBorder="1" applyAlignment="1">
      <alignment horizontal="center"/>
    </xf>
    <xf numFmtId="0" fontId="11" fillId="0" borderId="95" xfId="0" applyFont="1" applyBorder="1" applyAlignment="1">
      <alignment horizontal="center"/>
    </xf>
    <xf numFmtId="0" fontId="11" fillId="0" borderId="96" xfId="0" applyFont="1" applyBorder="1" applyAlignment="1">
      <alignment horizontal="center"/>
    </xf>
    <xf numFmtId="0" fontId="11" fillId="0" borderId="97" xfId="0" applyFont="1" applyBorder="1" applyAlignment="1">
      <alignment horizontal="center"/>
    </xf>
    <xf numFmtId="0" fontId="20" fillId="0" borderId="51" xfId="0" applyFont="1" applyBorder="1" applyAlignment="1">
      <alignment horizontal="center"/>
    </xf>
    <xf numFmtId="0" fontId="20" fillId="0" borderId="44" xfId="0" applyFont="1" applyBorder="1" applyAlignment="1">
      <alignment horizontal="center"/>
    </xf>
    <xf numFmtId="0" fontId="20" fillId="0" borderId="42" xfId="0" applyFont="1" applyBorder="1" applyAlignment="1">
      <alignment horizontal="center"/>
    </xf>
    <xf numFmtId="0" fontId="18" fillId="0" borderId="27" xfId="0" applyFont="1" applyBorder="1" applyAlignment="1">
      <alignment horizontal="left"/>
    </xf>
    <xf numFmtId="0" fontId="18" fillId="0" borderId="68" xfId="0" applyFont="1" applyBorder="1" applyAlignment="1">
      <alignment horizontal="left"/>
    </xf>
    <xf numFmtId="0" fontId="18" fillId="0" borderId="37" xfId="0" applyFont="1" applyBorder="1" applyAlignment="1">
      <alignment horizontal="left"/>
    </xf>
    <xf numFmtId="0" fontId="18" fillId="0" borderId="74" xfId="0" applyFont="1" applyBorder="1" applyAlignment="1">
      <alignment horizontal="left"/>
    </xf>
    <xf numFmtId="0" fontId="18" fillId="0" borderId="77" xfId="0" applyFont="1" applyBorder="1" applyAlignment="1">
      <alignment horizontal="left"/>
    </xf>
    <xf numFmtId="0" fontId="18" fillId="0" borderId="78" xfId="0" applyFont="1" applyBorder="1" applyAlignment="1">
      <alignment horizontal="left"/>
    </xf>
    <xf numFmtId="0" fontId="0" fillId="0" borderId="19" xfId="0" applyBorder="1" applyAlignment="1">
      <alignment horizontal="right"/>
    </xf>
    <xf numFmtId="0" fontId="0" fillId="0" borderId="52" xfId="0" applyBorder="1" applyAlignment="1">
      <alignment horizontal="right"/>
    </xf>
    <xf numFmtId="0" fontId="0" fillId="0" borderId="52" xfId="0" applyBorder="1" applyAlignment="1">
      <alignment/>
    </xf>
    <xf numFmtId="0" fontId="0" fillId="0" borderId="53" xfId="0" applyBorder="1" applyAlignment="1">
      <alignment/>
    </xf>
    <xf numFmtId="0" fontId="18" fillId="0" borderId="27" xfId="0" applyFont="1" applyBorder="1" applyAlignment="1">
      <alignment horizontal="left"/>
    </xf>
    <xf numFmtId="0" fontId="18" fillId="0" borderId="98" xfId="0" applyFont="1" applyBorder="1" applyAlignment="1">
      <alignment horizontal="left"/>
    </xf>
    <xf numFmtId="0" fontId="20" fillId="0" borderId="51" xfId="0" applyFont="1" applyBorder="1" applyAlignment="1">
      <alignment horizontal="left"/>
    </xf>
    <xf numFmtId="0" fontId="0" fillId="0" borderId="44" xfId="0" applyBorder="1" applyAlignment="1">
      <alignment horizontal="left"/>
    </xf>
    <xf numFmtId="0" fontId="0" fillId="0" borderId="42" xfId="0" applyBorder="1" applyAlignment="1">
      <alignment horizontal="left"/>
    </xf>
    <xf numFmtId="0" fontId="18" fillId="0" borderId="68" xfId="0" applyFont="1" applyBorder="1" applyAlignment="1">
      <alignment horizontal="left"/>
    </xf>
    <xf numFmtId="0" fontId="11" fillId="0" borderId="51" xfId="0" applyFont="1" applyBorder="1" applyAlignment="1">
      <alignment horizontal="left"/>
    </xf>
    <xf numFmtId="0" fontId="18" fillId="0" borderId="69" xfId="0" applyFont="1" applyBorder="1" applyAlignment="1">
      <alignment horizontal="left"/>
    </xf>
    <xf numFmtId="0" fontId="18" fillId="0" borderId="73" xfId="0" applyFont="1" applyBorder="1" applyAlignment="1">
      <alignment horizontal="left"/>
    </xf>
    <xf numFmtId="0" fontId="18" fillId="0" borderId="47" xfId="0" applyFont="1" applyBorder="1" applyAlignment="1">
      <alignment horizontal="left"/>
    </xf>
    <xf numFmtId="0" fontId="18" fillId="0" borderId="72" xfId="0" applyFont="1" applyBorder="1" applyAlignment="1">
      <alignment horizontal="left"/>
    </xf>
    <xf numFmtId="0" fontId="18" fillId="0" borderId="81" xfId="0" applyFont="1" applyBorder="1" applyAlignment="1">
      <alignment horizontal="left"/>
    </xf>
    <xf numFmtId="0" fontId="18" fillId="0" borderId="82" xfId="0" applyFont="1" applyBorder="1" applyAlignment="1">
      <alignment horizontal="left"/>
    </xf>
    <xf numFmtId="190" fontId="8" fillId="33" borderId="44" xfId="0" applyNumberFormat="1" applyFont="1" applyFill="1" applyBorder="1" applyAlignment="1">
      <alignment horizontal="center"/>
    </xf>
    <xf numFmtId="0" fontId="16" fillId="0" borderId="51" xfId="0" applyFont="1" applyBorder="1" applyAlignment="1">
      <alignment/>
    </xf>
    <xf numFmtId="0" fontId="0" fillId="0" borderId="42" xfId="0" applyBorder="1" applyAlignment="1">
      <alignment/>
    </xf>
    <xf numFmtId="0" fontId="8" fillId="0" borderId="51" xfId="0" applyFont="1" applyBorder="1" applyAlignment="1">
      <alignment wrapText="1"/>
    </xf>
    <xf numFmtId="190" fontId="8" fillId="33" borderId="51" xfId="0" applyNumberFormat="1" applyFont="1" applyFill="1" applyBorder="1" applyAlignment="1">
      <alignment/>
    </xf>
    <xf numFmtId="0" fontId="16" fillId="0" borderId="51" xfId="0" applyFont="1" applyBorder="1" applyAlignment="1">
      <alignment horizontal="center"/>
    </xf>
    <xf numFmtId="0" fontId="16" fillId="0" borderId="42" xfId="0" applyFont="1" applyBorder="1" applyAlignment="1">
      <alignment horizontal="center"/>
    </xf>
    <xf numFmtId="0" fontId="0" fillId="0" borderId="66" xfId="0" applyBorder="1" applyAlignment="1">
      <alignment horizontal="left"/>
    </xf>
    <xf numFmtId="0" fontId="0" fillId="0" borderId="67" xfId="0" applyBorder="1" applyAlignment="1">
      <alignment horizontal="left"/>
    </xf>
    <xf numFmtId="0" fontId="0" fillId="0" borderId="68" xfId="0" applyBorder="1" applyAlignment="1">
      <alignment horizontal="left"/>
    </xf>
    <xf numFmtId="0" fontId="0" fillId="0" borderId="69" xfId="0" applyBorder="1" applyAlignment="1">
      <alignment horizontal="left"/>
    </xf>
    <xf numFmtId="0" fontId="0" fillId="0" borderId="73" xfId="0" applyBorder="1" applyAlignment="1">
      <alignment horizontal="left"/>
    </xf>
    <xf numFmtId="0" fontId="0" fillId="0" borderId="79" xfId="0" applyBorder="1" applyAlignment="1">
      <alignment horizontal="left"/>
    </xf>
    <xf numFmtId="0" fontId="16" fillId="0" borderId="99" xfId="0" applyFont="1" applyBorder="1" applyAlignment="1">
      <alignment horizontal="center"/>
    </xf>
    <xf numFmtId="0" fontId="16" fillId="0" borderId="100" xfId="0" applyFont="1" applyBorder="1" applyAlignment="1">
      <alignment horizontal="center"/>
    </xf>
    <xf numFmtId="0" fontId="0" fillId="0" borderId="32" xfId="0" applyBorder="1" applyAlignment="1">
      <alignment horizontal="left"/>
    </xf>
    <xf numFmtId="0" fontId="0" fillId="0" borderId="53" xfId="0" applyBorder="1" applyAlignment="1">
      <alignment horizontal="right"/>
    </xf>
    <xf numFmtId="190" fontId="8" fillId="33" borderId="51" xfId="0" applyNumberFormat="1" applyFont="1" applyFill="1" applyBorder="1" applyAlignment="1">
      <alignment horizontal="center"/>
    </xf>
    <xf numFmtId="0" fontId="0" fillId="0" borderId="49" xfId="0" applyBorder="1" applyAlignment="1">
      <alignment horizontal="left"/>
    </xf>
    <xf numFmtId="0" fontId="0" fillId="0" borderId="36" xfId="0" applyBorder="1" applyAlignment="1">
      <alignment horizontal="left"/>
    </xf>
    <xf numFmtId="0" fontId="0" fillId="0" borderId="101" xfId="0" applyFont="1" applyBorder="1" applyAlignment="1">
      <alignment horizontal="center" vertical="center"/>
    </xf>
    <xf numFmtId="0" fontId="0" fillId="0" borderId="23" xfId="0" applyBorder="1" applyAlignment="1">
      <alignment horizontal="center" vertical="center"/>
    </xf>
    <xf numFmtId="0" fontId="0" fillId="37" borderId="20" xfId="0" applyFont="1" applyFill="1" applyBorder="1" applyAlignment="1">
      <alignment horizontal="center" vertical="center"/>
    </xf>
    <xf numFmtId="0" fontId="0" fillId="37" borderId="10" xfId="0" applyFill="1" applyBorder="1" applyAlignment="1">
      <alignment horizontal="center" vertical="center"/>
    </xf>
    <xf numFmtId="0" fontId="0" fillId="37" borderId="102" xfId="53" applyFont="1" applyFill="1" applyBorder="1" applyAlignment="1" applyProtection="1">
      <alignment horizontal="center" vertical="center"/>
      <protection/>
    </xf>
    <xf numFmtId="0" fontId="0" fillId="0" borderId="28" xfId="0" applyBorder="1" applyAlignment="1">
      <alignment horizontal="center" vertical="center"/>
    </xf>
    <xf numFmtId="0" fontId="0" fillId="0" borderId="2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Font="1" applyBorder="1" applyAlignment="1">
      <alignment horizontal="center" vertical="center"/>
    </xf>
    <xf numFmtId="0" fontId="0" fillId="0" borderId="12" xfId="0" applyBorder="1" applyAlignment="1">
      <alignment horizontal="center" vertical="center"/>
    </xf>
    <xf numFmtId="0" fontId="0" fillId="0" borderId="52" xfId="0" applyBorder="1" applyAlignment="1">
      <alignment/>
    </xf>
    <xf numFmtId="0" fontId="0" fillId="0" borderId="53" xfId="0" applyBorder="1" applyAlignment="1">
      <alignment/>
    </xf>
    <xf numFmtId="0" fontId="0" fillId="0" borderId="23" xfId="0" applyBorder="1" applyAlignment="1">
      <alignment/>
    </xf>
    <xf numFmtId="0" fontId="0" fillId="0" borderId="39" xfId="0" applyFont="1" applyBorder="1" applyAlignment="1">
      <alignment horizontal="center" vertical="center"/>
    </xf>
    <xf numFmtId="0" fontId="0" fillId="0" borderId="11" xfId="0" applyBorder="1" applyAlignment="1">
      <alignment horizontal="center" vertical="center"/>
    </xf>
    <xf numFmtId="0" fontId="18" fillId="0" borderId="103" xfId="0" applyFont="1" applyBorder="1" applyAlignment="1">
      <alignment horizontal="left"/>
    </xf>
    <xf numFmtId="0" fontId="18" fillId="0" borderId="104" xfId="0" applyFont="1" applyBorder="1" applyAlignment="1">
      <alignment horizontal="left"/>
    </xf>
    <xf numFmtId="0" fontId="18" fillId="0" borderId="105" xfId="0" applyFont="1" applyBorder="1" applyAlignment="1">
      <alignment horizontal="left"/>
    </xf>
    <xf numFmtId="0" fontId="18" fillId="0" borderId="106" xfId="0" applyFont="1" applyBorder="1" applyAlignment="1">
      <alignment horizontal="left"/>
    </xf>
    <xf numFmtId="0" fontId="10" fillId="40" borderId="107" xfId="0" applyFont="1" applyFill="1" applyBorder="1" applyAlignment="1">
      <alignment vertical="top" wrapText="1"/>
    </xf>
    <xf numFmtId="0" fontId="10" fillId="40" borderId="108" xfId="0" applyFont="1" applyFill="1" applyBorder="1" applyAlignment="1">
      <alignment vertical="top" wrapText="1"/>
    </xf>
    <xf numFmtId="0" fontId="0" fillId="0" borderId="108" xfId="0" applyBorder="1" applyAlignment="1">
      <alignment vertical="top" wrapText="1"/>
    </xf>
    <xf numFmtId="0" fontId="10" fillId="40" borderId="109" xfId="0" applyFont="1" applyFill="1" applyBorder="1" applyAlignment="1">
      <alignment vertical="top" wrapText="1"/>
    </xf>
    <xf numFmtId="0" fontId="10" fillId="40" borderId="110" xfId="0" applyFont="1" applyFill="1" applyBorder="1" applyAlignment="1">
      <alignment vertical="top" wrapText="1"/>
    </xf>
    <xf numFmtId="0" fontId="0" fillId="0" borderId="111" xfId="0" applyBorder="1" applyAlignment="1">
      <alignment vertical="top" wrapText="1"/>
    </xf>
    <xf numFmtId="0" fontId="21" fillId="0" borderId="35" xfId="0" applyFont="1" applyFill="1" applyBorder="1" applyAlignment="1">
      <alignment vertical="top" wrapText="1"/>
    </xf>
    <xf numFmtId="0" fontId="0" fillId="0" borderId="36" xfId="0" applyBorder="1" applyAlignment="1">
      <alignment vertical="top" wrapText="1"/>
    </xf>
    <xf numFmtId="0" fontId="0" fillId="0" borderId="89" xfId="0" applyBorder="1" applyAlignment="1">
      <alignment vertical="top" wrapText="1"/>
    </xf>
    <xf numFmtId="0" fontId="0" fillId="0" borderId="90" xfId="0" applyBorder="1" applyAlignment="1">
      <alignment vertical="top" wrapText="1"/>
    </xf>
    <xf numFmtId="0" fontId="0" fillId="0" borderId="86" xfId="0" applyBorder="1" applyAlignment="1">
      <alignment vertical="top" wrapText="1"/>
    </xf>
    <xf numFmtId="0" fontId="0" fillId="0" borderId="88" xfId="0" applyBorder="1" applyAlignment="1">
      <alignment vertical="top" wrapText="1"/>
    </xf>
    <xf numFmtId="0" fontId="31" fillId="0" borderId="89" xfId="0" applyFont="1" applyBorder="1" applyAlignment="1">
      <alignment vertical="center"/>
    </xf>
    <xf numFmtId="0" fontId="0" fillId="0" borderId="0" xfId="0" applyAlignment="1">
      <alignment/>
    </xf>
    <xf numFmtId="0" fontId="0" fillId="0" borderId="90" xfId="0" applyBorder="1" applyAlignment="1">
      <alignment/>
    </xf>
    <xf numFmtId="0" fontId="31" fillId="0" borderId="86" xfId="0" applyFont="1" applyBorder="1" applyAlignment="1">
      <alignment vertical="center" wrapText="1"/>
    </xf>
    <xf numFmtId="0" fontId="8" fillId="0" borderId="35" xfId="0" applyFont="1" applyBorder="1" applyAlignment="1">
      <alignment horizontal="left" vertical="top"/>
    </xf>
    <xf numFmtId="0" fontId="0" fillId="0" borderId="49" xfId="0" applyBorder="1" applyAlignment="1">
      <alignment horizontal="left" vertical="top"/>
    </xf>
    <xf numFmtId="0" fontId="0" fillId="0" borderId="0" xfId="0" applyAlignment="1">
      <alignment horizontal="left" vertical="top"/>
    </xf>
    <xf numFmtId="0" fontId="0" fillId="0" borderId="87" xfId="0" applyBorder="1" applyAlignment="1">
      <alignment horizontal="left" vertical="top"/>
    </xf>
    <xf numFmtId="0" fontId="0" fillId="0" borderId="35" xfId="0" applyFont="1" applyBorder="1" applyAlignment="1">
      <alignment horizontal="left" vertical="top"/>
    </xf>
    <xf numFmtId="0" fontId="0" fillId="0" borderId="49" xfId="0" applyBorder="1" applyAlignment="1">
      <alignment/>
    </xf>
    <xf numFmtId="0" fontId="0" fillId="0" borderId="36" xfId="0" applyBorder="1" applyAlignment="1">
      <alignment/>
    </xf>
    <xf numFmtId="0" fontId="0" fillId="0" borderId="89" xfId="0" applyBorder="1" applyAlignment="1">
      <alignment/>
    </xf>
    <xf numFmtId="0" fontId="0" fillId="0" borderId="86" xfId="0" applyBorder="1" applyAlignment="1">
      <alignment/>
    </xf>
    <xf numFmtId="0" fontId="0" fillId="0" borderId="87" xfId="0" applyBorder="1" applyAlignment="1">
      <alignment/>
    </xf>
    <xf numFmtId="0" fontId="0" fillId="0" borderId="88" xfId="0" applyBorder="1" applyAlignment="1">
      <alignment/>
    </xf>
    <xf numFmtId="0" fontId="30" fillId="0" borderId="35" xfId="0" applyFont="1" applyBorder="1" applyAlignment="1">
      <alignment horizontal="justify" vertical="center"/>
    </xf>
    <xf numFmtId="0" fontId="0" fillId="0" borderId="35" xfId="0" applyFont="1" applyBorder="1" applyAlignment="1">
      <alignment vertical="top"/>
    </xf>
    <xf numFmtId="0" fontId="0" fillId="0" borderId="49" xfId="0" applyBorder="1" applyAlignment="1">
      <alignment vertical="top"/>
    </xf>
    <xf numFmtId="0" fontId="0" fillId="0" borderId="36" xfId="0" applyBorder="1" applyAlignment="1">
      <alignment vertical="top"/>
    </xf>
    <xf numFmtId="0" fontId="0" fillId="0" borderId="89" xfId="0" applyBorder="1" applyAlignment="1">
      <alignment vertical="top"/>
    </xf>
    <xf numFmtId="0" fontId="0" fillId="0" borderId="0" xfId="0" applyAlignment="1">
      <alignment vertical="top"/>
    </xf>
    <xf numFmtId="0" fontId="0" fillId="0" borderId="90" xfId="0" applyBorder="1" applyAlignment="1">
      <alignment vertical="top"/>
    </xf>
    <xf numFmtId="0" fontId="0" fillId="0" borderId="86" xfId="0" applyBorder="1" applyAlignment="1">
      <alignment vertical="top"/>
    </xf>
    <xf numFmtId="0" fontId="0" fillId="0" borderId="87" xfId="0" applyBorder="1" applyAlignment="1">
      <alignment vertical="top"/>
    </xf>
    <xf numFmtId="0" fontId="0" fillId="0" borderId="88" xfId="0" applyBorder="1" applyAlignment="1">
      <alignment vertical="top"/>
    </xf>
    <xf numFmtId="0" fontId="0" fillId="0" borderId="30" xfId="0" applyFont="1" applyBorder="1" applyAlignment="1">
      <alignment horizontal="left" vertical="center"/>
    </xf>
    <xf numFmtId="0" fontId="0" fillId="0" borderId="26" xfId="0" applyFont="1" applyBorder="1" applyAlignment="1">
      <alignment horizontal="left" vertical="center"/>
    </xf>
    <xf numFmtId="193" fontId="0" fillId="0" borderId="26" xfId="0" applyNumberFormat="1" applyBorder="1" applyAlignment="1">
      <alignment vertical="center"/>
    </xf>
    <xf numFmtId="193" fontId="0" fillId="0" borderId="37" xfId="0" applyNumberFormat="1" applyBorder="1" applyAlignment="1">
      <alignment vertical="center"/>
    </xf>
    <xf numFmtId="0" fontId="11" fillId="0" borderId="31" xfId="0" applyFont="1" applyBorder="1" applyAlignment="1">
      <alignment horizontal="left" vertical="center"/>
    </xf>
    <xf numFmtId="0" fontId="11" fillId="0" borderId="62" xfId="0" applyFont="1" applyBorder="1" applyAlignment="1">
      <alignment horizontal="left" vertical="center"/>
    </xf>
    <xf numFmtId="193" fontId="11" fillId="0" borderId="62" xfId="0" applyNumberFormat="1" applyFont="1" applyBorder="1" applyAlignment="1">
      <alignment vertical="center"/>
    </xf>
    <xf numFmtId="193" fontId="11" fillId="0" borderId="38" xfId="0" applyNumberFormat="1" applyFont="1" applyBorder="1" applyAlignment="1">
      <alignment vertical="center"/>
    </xf>
    <xf numFmtId="0" fontId="11" fillId="0" borderId="0" xfId="0" applyFont="1" applyBorder="1" applyAlignment="1">
      <alignment horizontal="left" vertical="center"/>
    </xf>
    <xf numFmtId="193" fontId="11" fillId="0" borderId="0" xfId="0" applyNumberFormat="1" applyFont="1" applyBorder="1" applyAlignment="1">
      <alignment vertical="center"/>
    </xf>
    <xf numFmtId="0" fontId="0" fillId="0" borderId="26" xfId="0" applyBorder="1" applyAlignment="1">
      <alignment horizontal="center"/>
    </xf>
    <xf numFmtId="0" fontId="0" fillId="0" borderId="37" xfId="0" applyBorder="1" applyAlignment="1">
      <alignment horizontal="center"/>
    </xf>
    <xf numFmtId="0" fontId="0" fillId="0" borderId="62" xfId="0" applyBorder="1" applyAlignment="1">
      <alignment horizontal="center"/>
    </xf>
    <xf numFmtId="0" fontId="0" fillId="0" borderId="38" xfId="0" applyBorder="1" applyAlignment="1">
      <alignment horizontal="center"/>
    </xf>
    <xf numFmtId="0" fontId="11" fillId="0" borderId="35" xfId="0" applyFont="1" applyBorder="1" applyAlignment="1">
      <alignment horizontal="center" vertical="center"/>
    </xf>
    <xf numFmtId="0" fontId="11" fillId="0" borderId="49" xfId="0" applyFont="1" applyBorder="1" applyAlignment="1">
      <alignment horizontal="center" vertical="center"/>
    </xf>
    <xf numFmtId="0" fontId="11" fillId="0" borderId="36" xfId="0" applyFont="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hyperlink" Target="_ftnref1" TargetMode="Externa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hyperlink" Target="_ftnref1" TargetMode="Externa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_ftnref1" TargetMode="Externa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I39"/>
  <sheetViews>
    <sheetView tabSelected="1" zoomScale="75" zoomScaleNormal="75" workbookViewId="0" topLeftCell="A4">
      <selection activeCell="A4" sqref="A4:C4"/>
    </sheetView>
  </sheetViews>
  <sheetFormatPr defaultColWidth="9.140625" defaultRowHeight="12.75"/>
  <cols>
    <col min="4" max="4" width="16.421875" style="0" customWidth="1"/>
    <col min="5" max="5" width="7.28125" style="0" customWidth="1"/>
    <col min="6" max="6" width="15.00390625" style="0" customWidth="1"/>
    <col min="7" max="7" width="19.421875" style="0" customWidth="1"/>
    <col min="8" max="8" width="5.00390625" style="0" customWidth="1"/>
    <col min="9" max="9" width="8.00390625" style="0" customWidth="1"/>
  </cols>
  <sheetData>
    <row r="1" spans="1:9" ht="36.75" customHeight="1" thickBot="1">
      <c r="A1" s="330" t="s">
        <v>156</v>
      </c>
      <c r="B1" s="331"/>
      <c r="C1" s="331"/>
      <c r="D1" s="331"/>
      <c r="E1" s="331"/>
      <c r="F1" s="331"/>
      <c r="G1" s="331"/>
      <c r="H1" s="331"/>
      <c r="I1" s="332"/>
    </row>
    <row r="2" spans="1:9" ht="12.75" customHeight="1">
      <c r="A2" s="26"/>
      <c r="B2" s="27"/>
      <c r="C2" s="27"/>
      <c r="D2" s="27"/>
      <c r="E2" s="27"/>
      <c r="F2" s="27"/>
      <c r="G2" s="27"/>
      <c r="H2" s="27"/>
      <c r="I2" s="27"/>
    </row>
    <row r="3" ht="13.5" thickBot="1"/>
    <row r="4" spans="1:9" ht="25.5" customHeight="1" thickBot="1">
      <c r="A4" s="327" t="s">
        <v>148</v>
      </c>
      <c r="B4" s="319"/>
      <c r="C4" s="320"/>
      <c r="D4" s="318"/>
      <c r="E4" s="319"/>
      <c r="F4" s="319"/>
      <c r="G4" s="319"/>
      <c r="H4" s="319"/>
      <c r="I4" s="320"/>
    </row>
    <row r="5" ht="13.5" thickBot="1"/>
    <row r="6" spans="1:9" ht="24.75" customHeight="1" thickBot="1">
      <c r="A6" s="333" t="s">
        <v>176</v>
      </c>
      <c r="B6" s="334"/>
      <c r="C6" s="335"/>
      <c r="D6" s="318"/>
      <c r="E6" s="319"/>
      <c r="F6" s="319"/>
      <c r="G6" s="319"/>
      <c r="H6" s="319"/>
      <c r="I6" s="320"/>
    </row>
    <row r="7" ht="13.5" thickBot="1"/>
    <row r="8" spans="1:9" ht="36.75" customHeight="1" thickBot="1">
      <c r="A8" s="327" t="s">
        <v>62</v>
      </c>
      <c r="B8" s="319"/>
      <c r="C8" s="320"/>
      <c r="D8" s="318"/>
      <c r="E8" s="319"/>
      <c r="F8" s="319"/>
      <c r="G8" s="319"/>
      <c r="H8" s="319"/>
      <c r="I8" s="320"/>
    </row>
    <row r="9" ht="13.5" thickBot="1"/>
    <row r="10" spans="1:9" ht="26.25" customHeight="1" thickBot="1">
      <c r="A10" s="321" t="s">
        <v>77</v>
      </c>
      <c r="B10" s="322"/>
      <c r="C10" s="323"/>
      <c r="D10" s="318" t="s">
        <v>11</v>
      </c>
      <c r="E10" s="319"/>
      <c r="F10" s="320"/>
      <c r="G10" s="318" t="s">
        <v>63</v>
      </c>
      <c r="H10" s="319"/>
      <c r="I10" s="320"/>
    </row>
    <row r="11" ht="13.5" thickBot="1"/>
    <row r="12" spans="1:9" ht="22.5" customHeight="1" thickBot="1">
      <c r="A12" s="350" t="s">
        <v>64</v>
      </c>
      <c r="B12" s="351"/>
      <c r="C12" s="318" t="s">
        <v>150</v>
      </c>
      <c r="D12" s="319"/>
      <c r="E12" s="320"/>
      <c r="F12" s="324"/>
      <c r="G12" s="325"/>
      <c r="H12" s="325"/>
      <c r="I12" s="326"/>
    </row>
    <row r="13" spans="1:9" ht="21.75" customHeight="1" thickBot="1">
      <c r="A13" s="352"/>
      <c r="B13" s="353"/>
      <c r="C13" s="318" t="s">
        <v>65</v>
      </c>
      <c r="D13" s="319"/>
      <c r="E13" s="320"/>
      <c r="F13" s="324"/>
      <c r="G13" s="325"/>
      <c r="H13" s="325"/>
      <c r="I13" s="326"/>
    </row>
    <row r="14" spans="1:9" ht="21" customHeight="1" thickBot="1">
      <c r="A14" s="352"/>
      <c r="B14" s="353"/>
      <c r="C14" s="318" t="s">
        <v>72</v>
      </c>
      <c r="D14" s="319"/>
      <c r="E14" s="320"/>
      <c r="F14" s="324"/>
      <c r="G14" s="325"/>
      <c r="H14" s="325"/>
      <c r="I14" s="326"/>
    </row>
    <row r="15" spans="1:9" ht="20.25" customHeight="1" thickBot="1">
      <c r="A15" s="352"/>
      <c r="B15" s="353"/>
      <c r="C15" s="318" t="s">
        <v>66</v>
      </c>
      <c r="D15" s="319"/>
      <c r="E15" s="320"/>
      <c r="F15" s="324"/>
      <c r="G15" s="325"/>
      <c r="H15" s="325"/>
      <c r="I15" s="326"/>
    </row>
    <row r="16" spans="1:9" ht="21" customHeight="1" thickBot="1">
      <c r="A16" s="354"/>
      <c r="B16" s="355"/>
      <c r="C16" s="344" t="s">
        <v>67</v>
      </c>
      <c r="D16" s="345"/>
      <c r="E16" s="346"/>
      <c r="F16" s="347"/>
      <c r="G16" s="348"/>
      <c r="H16" s="348"/>
      <c r="I16" s="349"/>
    </row>
    <row r="17" ht="13.5" thickBot="1">
      <c r="F17" s="3"/>
    </row>
    <row r="18" spans="1:9" ht="17.25" customHeight="1" thickBot="1">
      <c r="A18" s="124" t="s">
        <v>111</v>
      </c>
      <c r="B18" s="113"/>
      <c r="C18" s="113"/>
      <c r="D18" s="113"/>
      <c r="E18" s="327" t="s">
        <v>224</v>
      </c>
      <c r="F18" s="328"/>
      <c r="G18" s="329"/>
      <c r="H18" s="114"/>
      <c r="I18" s="3"/>
    </row>
    <row r="19" spans="1:9" ht="17.25" customHeight="1" thickBot="1">
      <c r="A19" s="112"/>
      <c r="B19" s="113"/>
      <c r="C19" s="113"/>
      <c r="D19" s="113"/>
      <c r="E19" s="327" t="s">
        <v>106</v>
      </c>
      <c r="F19" s="328"/>
      <c r="G19" s="329"/>
      <c r="H19" s="114"/>
      <c r="I19" s="3"/>
    </row>
    <row r="20" spans="1:9" ht="15" customHeight="1" thickBot="1">
      <c r="A20" s="32"/>
      <c r="B20" s="3"/>
      <c r="C20" s="3"/>
      <c r="D20" s="3"/>
      <c r="E20" s="3"/>
      <c r="F20" s="3"/>
      <c r="G20" s="3"/>
      <c r="H20" s="3"/>
      <c r="I20" s="3"/>
    </row>
    <row r="21" spans="1:9" ht="21.75" customHeight="1" thickBot="1">
      <c r="A21" s="327" t="s">
        <v>200</v>
      </c>
      <c r="B21" s="319"/>
      <c r="C21" s="319"/>
      <c r="D21" s="319"/>
      <c r="E21" s="319"/>
      <c r="F21" s="320"/>
      <c r="G21" s="338" t="s">
        <v>56</v>
      </c>
      <c r="H21" s="339"/>
      <c r="I21" s="340"/>
    </row>
    <row r="22" spans="1:9" ht="21.75" customHeight="1" thickBot="1">
      <c r="A22" s="126"/>
      <c r="B22" s="127"/>
      <c r="C22" s="127"/>
      <c r="D22" s="127"/>
      <c r="E22" s="127"/>
      <c r="F22" s="127"/>
      <c r="G22" s="128"/>
      <c r="H22" s="128"/>
      <c r="I22" s="128"/>
    </row>
    <row r="23" spans="1:9" ht="12.75" customHeight="1">
      <c r="A23" s="209" t="s">
        <v>199</v>
      </c>
      <c r="B23" s="206"/>
      <c r="C23" s="206"/>
      <c r="D23" s="206"/>
      <c r="E23" s="206"/>
      <c r="F23" s="206"/>
      <c r="G23" s="207"/>
      <c r="H23" s="207"/>
      <c r="I23" s="208"/>
    </row>
    <row r="24" spans="1:9" ht="53.25" customHeight="1" thickBot="1">
      <c r="A24" s="341" t="s">
        <v>228</v>
      </c>
      <c r="B24" s="342"/>
      <c r="C24" s="342"/>
      <c r="D24" s="342"/>
      <c r="E24" s="342"/>
      <c r="F24" s="342"/>
      <c r="G24" s="342"/>
      <c r="H24" s="342"/>
      <c r="I24" s="343"/>
    </row>
    <row r="25" ht="13.5" thickBot="1">
      <c r="A25" s="28"/>
    </row>
    <row r="26" spans="1:9" ht="28.5" customHeight="1" thickBot="1">
      <c r="A26" s="364" t="s">
        <v>151</v>
      </c>
      <c r="B26" s="365"/>
      <c r="C26" s="365"/>
      <c r="D26" s="365"/>
      <c r="E26" s="366"/>
      <c r="F26" s="366"/>
      <c r="G26" s="366"/>
      <c r="H26" s="366"/>
      <c r="I26" s="367"/>
    </row>
    <row r="27" spans="1:9" ht="28.5" customHeight="1">
      <c r="A27" s="368" t="s">
        <v>149</v>
      </c>
      <c r="B27" s="369"/>
      <c r="C27" s="370"/>
      <c r="D27" s="371"/>
      <c r="E27" s="371"/>
      <c r="F27" s="371"/>
      <c r="G27" s="371"/>
      <c r="H27" s="371"/>
      <c r="I27" s="372"/>
    </row>
    <row r="28" spans="1:9" ht="28.5" customHeight="1">
      <c r="A28" s="356" t="s">
        <v>68</v>
      </c>
      <c r="B28" s="357"/>
      <c r="C28" s="358"/>
      <c r="D28" s="373"/>
      <c r="E28" s="336"/>
      <c r="F28" s="336"/>
      <c r="G28" s="336"/>
      <c r="H28" s="336"/>
      <c r="I28" s="337"/>
    </row>
    <row r="29" spans="1:9" ht="28.5" customHeight="1">
      <c r="A29" s="356" t="s">
        <v>78</v>
      </c>
      <c r="B29" s="357"/>
      <c r="C29" s="358"/>
      <c r="D29" s="336"/>
      <c r="E29" s="336"/>
      <c r="F29" s="336"/>
      <c r="G29" s="336"/>
      <c r="H29" s="336"/>
      <c r="I29" s="337"/>
    </row>
    <row r="30" spans="1:9" ht="28.5" customHeight="1">
      <c r="A30" s="356" t="s">
        <v>69</v>
      </c>
      <c r="B30" s="357"/>
      <c r="C30" s="358"/>
      <c r="D30" s="336"/>
      <c r="E30" s="336"/>
      <c r="F30" s="336"/>
      <c r="G30" s="336"/>
      <c r="H30" s="336"/>
      <c r="I30" s="337"/>
    </row>
    <row r="31" spans="1:9" ht="55.5" customHeight="1" thickBot="1">
      <c r="A31" s="359" t="s">
        <v>70</v>
      </c>
      <c r="B31" s="360"/>
      <c r="C31" s="361"/>
      <c r="D31" s="362"/>
      <c r="E31" s="362"/>
      <c r="F31" s="362"/>
      <c r="G31" s="362"/>
      <c r="H31" s="362"/>
      <c r="I31" s="363"/>
    </row>
    <row r="32" ht="12.75">
      <c r="A32" s="28"/>
    </row>
    <row r="34" spans="1:4" ht="13.5">
      <c r="A34" s="29" t="s">
        <v>71</v>
      </c>
      <c r="B34" s="29"/>
      <c r="C34" s="125" t="s">
        <v>213</v>
      </c>
      <c r="D34" s="31"/>
    </row>
    <row r="35" spans="1:4" ht="13.5">
      <c r="A35" s="30"/>
      <c r="B35" s="30"/>
      <c r="C35" s="125" t="s">
        <v>112</v>
      </c>
      <c r="D35" s="31"/>
    </row>
    <row r="37" ht="12.75">
      <c r="A37" s="210"/>
    </row>
    <row r="38" spans="1:2" ht="12.75">
      <c r="A38" s="213" t="s">
        <v>214</v>
      </c>
      <c r="B38" t="s">
        <v>215</v>
      </c>
    </row>
    <row r="39" spans="1:2" ht="12.75">
      <c r="A39" s="213" t="s">
        <v>216</v>
      </c>
      <c r="B39" t="s">
        <v>225</v>
      </c>
    </row>
  </sheetData>
  <sheetProtection/>
  <mergeCells count="37">
    <mergeCell ref="A30:C30"/>
    <mergeCell ref="D30:I30"/>
    <mergeCell ref="A31:C31"/>
    <mergeCell ref="D31:I31"/>
    <mergeCell ref="A26:I26"/>
    <mergeCell ref="A27:C27"/>
    <mergeCell ref="D27:I27"/>
    <mergeCell ref="A28:C28"/>
    <mergeCell ref="D28:I28"/>
    <mergeCell ref="A29:C29"/>
    <mergeCell ref="D29:I29"/>
    <mergeCell ref="E19:G19"/>
    <mergeCell ref="A21:F21"/>
    <mergeCell ref="G21:I21"/>
    <mergeCell ref="A24:I24"/>
    <mergeCell ref="C16:E16"/>
    <mergeCell ref="F16:I16"/>
    <mergeCell ref="A12:B16"/>
    <mergeCell ref="C12:E12"/>
    <mergeCell ref="F12:I12"/>
    <mergeCell ref="E18:G18"/>
    <mergeCell ref="A1:I1"/>
    <mergeCell ref="A4:C4"/>
    <mergeCell ref="D4:I4"/>
    <mergeCell ref="A6:C6"/>
    <mergeCell ref="D6:I6"/>
    <mergeCell ref="C15:E15"/>
    <mergeCell ref="F15:I15"/>
    <mergeCell ref="C13:E13"/>
    <mergeCell ref="A8:C8"/>
    <mergeCell ref="D8:I8"/>
    <mergeCell ref="A10:C10"/>
    <mergeCell ref="D10:F10"/>
    <mergeCell ref="G10:I10"/>
    <mergeCell ref="F13:I13"/>
    <mergeCell ref="C14:E14"/>
    <mergeCell ref="F14:I14"/>
  </mergeCells>
  <printOptions/>
  <pageMargins left="0.75" right="0.75" top="1" bottom="1" header="0.5" footer="0.5"/>
  <pageSetup fitToHeight="1" fitToWidth="1" horizontalDpi="600" verticalDpi="600" orientation="portrait" paperSize="9" scale="85" r:id="rId1"/>
  <headerFooter alignWithMargins="0">
    <oddFooter>&amp;R&amp;F</oddFooter>
  </headerFooter>
</worksheet>
</file>

<file path=xl/worksheets/sheet10.xml><?xml version="1.0" encoding="utf-8"?>
<worksheet xmlns="http://schemas.openxmlformats.org/spreadsheetml/2006/main" xmlns:r="http://schemas.openxmlformats.org/officeDocument/2006/relationships">
  <sheetPr codeName="Sheet11">
    <pageSetUpPr fitToPage="1"/>
  </sheetPr>
  <dimension ref="A1:T61"/>
  <sheetViews>
    <sheetView zoomScale="75" zoomScaleNormal="75" zoomScalePageLayoutView="0" workbookViewId="0" topLeftCell="B1">
      <selection activeCell="K6" sqref="K6"/>
    </sheetView>
  </sheetViews>
  <sheetFormatPr defaultColWidth="9.140625" defaultRowHeight="12.75"/>
  <cols>
    <col min="1" max="2" width="10.140625" style="0" customWidth="1"/>
    <col min="3" max="3" width="15.00390625" style="0" customWidth="1"/>
    <col min="4" max="7" width="13.8515625" style="0" customWidth="1"/>
    <col min="8" max="8" width="18.28125" style="0" customWidth="1"/>
    <col min="9" max="9" width="20.57421875" style="0" customWidth="1"/>
    <col min="10" max="10" width="16.57421875" style="0" customWidth="1"/>
    <col min="11" max="12" width="9.00390625" style="0" customWidth="1"/>
    <col min="13" max="13" width="29.140625" style="0" customWidth="1"/>
    <col min="14" max="14" width="20.00390625" style="0" customWidth="1"/>
    <col min="15" max="15" width="20.8515625" style="0" customWidth="1"/>
    <col min="16" max="16" width="23.00390625" style="0" customWidth="1"/>
    <col min="17" max="17" width="15.421875" style="0" customWidth="1"/>
    <col min="18" max="18" width="18.421875" style="0" customWidth="1"/>
    <col min="19" max="19" width="19.00390625" style="0" customWidth="1"/>
  </cols>
  <sheetData>
    <row r="1" ht="15">
      <c r="C1" s="43" t="s">
        <v>173</v>
      </c>
    </row>
    <row r="2" spans="3:13" ht="15">
      <c r="C2" s="43"/>
      <c r="D2" s="141"/>
      <c r="E2" s="44">
        <f>S37</f>
        <v>0</v>
      </c>
      <c r="F2" s="141"/>
      <c r="G2" s="141"/>
      <c r="H2" s="20"/>
      <c r="I2" s="11"/>
      <c r="J2" s="11"/>
      <c r="K2" s="11"/>
      <c r="L2" s="11"/>
      <c r="M2" s="11"/>
    </row>
    <row r="3" ht="13.5" thickBot="1"/>
    <row r="4" spans="1:20" ht="14.25" thickBot="1" thickTop="1">
      <c r="A4" s="486" t="s">
        <v>4</v>
      </c>
      <c r="B4" s="472" t="s">
        <v>5</v>
      </c>
      <c r="C4" s="478" t="s">
        <v>6</v>
      </c>
      <c r="D4" s="478" t="s">
        <v>49</v>
      </c>
      <c r="E4" s="478" t="s">
        <v>7</v>
      </c>
      <c r="F4" s="478" t="s">
        <v>140</v>
      </c>
      <c r="G4" s="480"/>
      <c r="H4" s="480"/>
      <c r="I4" s="478" t="s">
        <v>13</v>
      </c>
      <c r="J4" s="474" t="s">
        <v>265</v>
      </c>
      <c r="K4" s="474" t="s">
        <v>266</v>
      </c>
      <c r="L4" s="474" t="s">
        <v>335</v>
      </c>
      <c r="M4" s="472" t="s">
        <v>17</v>
      </c>
      <c r="N4" s="478" t="s">
        <v>18</v>
      </c>
      <c r="O4" s="478" t="s">
        <v>22</v>
      </c>
      <c r="P4" s="478" t="s">
        <v>23</v>
      </c>
      <c r="Q4" s="478" t="s">
        <v>24</v>
      </c>
      <c r="R4" s="472" t="s">
        <v>25</v>
      </c>
      <c r="S4" s="481" t="s">
        <v>26</v>
      </c>
      <c r="T4" s="476" t="s">
        <v>27</v>
      </c>
    </row>
    <row r="5" spans="1:20" s="3" customFormat="1" ht="13.5" thickBot="1">
      <c r="A5" s="487"/>
      <c r="B5" s="473"/>
      <c r="C5" s="479"/>
      <c r="D5" s="479"/>
      <c r="E5" s="479"/>
      <c r="F5" s="149" t="s">
        <v>8</v>
      </c>
      <c r="G5" s="149" t="s">
        <v>9</v>
      </c>
      <c r="H5" s="149" t="s">
        <v>10</v>
      </c>
      <c r="I5" s="479"/>
      <c r="J5" s="475"/>
      <c r="K5" s="475"/>
      <c r="L5" s="475"/>
      <c r="M5" s="485"/>
      <c r="N5" s="479"/>
      <c r="O5" s="479"/>
      <c r="P5" s="479"/>
      <c r="Q5" s="479"/>
      <c r="R5" s="473"/>
      <c r="S5" s="482"/>
      <c r="T5" s="477"/>
    </row>
    <row r="6" spans="1:20" s="6" customFormat="1" ht="96" thickBot="1">
      <c r="A6" s="85" t="s">
        <v>137</v>
      </c>
      <c r="B6" s="179" t="s">
        <v>21</v>
      </c>
      <c r="C6" s="87" t="s">
        <v>124</v>
      </c>
      <c r="D6" s="87" t="s">
        <v>138</v>
      </c>
      <c r="E6" s="87" t="s">
        <v>139</v>
      </c>
      <c r="F6" s="87" t="s">
        <v>141</v>
      </c>
      <c r="G6" s="87" t="s">
        <v>126</v>
      </c>
      <c r="H6" s="87" t="s">
        <v>127</v>
      </c>
      <c r="I6" s="86" t="s">
        <v>128</v>
      </c>
      <c r="J6" s="228" t="s">
        <v>14</v>
      </c>
      <c r="K6" s="229" t="s">
        <v>301</v>
      </c>
      <c r="L6" s="229" t="s">
        <v>275</v>
      </c>
      <c r="M6" s="86" t="s">
        <v>166</v>
      </c>
      <c r="N6" s="87" t="s">
        <v>167</v>
      </c>
      <c r="O6" s="306" t="s">
        <v>193</v>
      </c>
      <c r="P6" s="314" t="s">
        <v>174</v>
      </c>
      <c r="Q6" s="87" t="s">
        <v>3</v>
      </c>
      <c r="R6" s="169" t="s">
        <v>194</v>
      </c>
      <c r="S6" s="88" t="s">
        <v>195</v>
      </c>
      <c r="T6" s="229" t="s">
        <v>272</v>
      </c>
    </row>
    <row r="7" spans="1:20" s="3" customFormat="1" ht="13.5" thickBot="1">
      <c r="A7" s="10">
        <v>1</v>
      </c>
      <c r="B7" s="177"/>
      <c r="C7" s="5"/>
      <c r="D7" s="5"/>
      <c r="E7" s="5"/>
      <c r="F7" s="5"/>
      <c r="G7" s="5"/>
      <c r="H7" s="5"/>
      <c r="I7" s="5"/>
      <c r="J7" s="5"/>
      <c r="K7" s="5"/>
      <c r="L7" s="5"/>
      <c r="M7" s="252"/>
      <c r="N7" s="252"/>
      <c r="O7" s="257">
        <f>M7+N7</f>
        <v>0</v>
      </c>
      <c r="P7" s="252"/>
      <c r="Q7" s="152">
        <f>IF('Individual Cost Statement '!$E$22&lt;1,1,VLOOKUP(B7,'Individual Cost Statement '!$E$22:$F$26,2,FALSE))</f>
        <v>1</v>
      </c>
      <c r="R7" s="142" t="str">
        <f>IF(N7&lt;&gt;0,O7/Q7," ")</f>
        <v> </v>
      </c>
      <c r="S7" s="174" t="str">
        <f aca="true" t="shared" si="0" ref="S7:S36">IF(P7&lt;&gt;0,P7/Q7," ")</f>
        <v> </v>
      </c>
      <c r="T7" s="16"/>
    </row>
    <row r="8" spans="1:20" s="3" customFormat="1" ht="13.5" thickBot="1">
      <c r="A8" s="10">
        <f>A7+1</f>
        <v>2</v>
      </c>
      <c r="B8" s="177"/>
      <c r="C8" s="5"/>
      <c r="D8" s="5"/>
      <c r="E8" s="5"/>
      <c r="F8" s="5"/>
      <c r="G8" s="5"/>
      <c r="H8" s="5"/>
      <c r="I8" s="5"/>
      <c r="J8" s="5"/>
      <c r="K8" s="5"/>
      <c r="L8" s="5"/>
      <c r="M8" s="252"/>
      <c r="N8" s="252"/>
      <c r="O8" s="257">
        <f aca="true" t="shared" si="1" ref="O8:O36">M8+N8</f>
        <v>0</v>
      </c>
      <c r="P8" s="252"/>
      <c r="Q8" s="152">
        <f>IF('Individual Cost Statement '!$E$22&lt;1,1,VLOOKUP(B8,'Individual Cost Statement '!$E$22:$F$26,2,FALSE))</f>
        <v>1</v>
      </c>
      <c r="R8" s="142" t="str">
        <f aca="true" t="shared" si="2" ref="R8:R36">IF(N8&lt;&gt;0,O8/Q8," ")</f>
        <v> </v>
      </c>
      <c r="S8" s="174" t="str">
        <f t="shared" si="0"/>
        <v> </v>
      </c>
      <c r="T8" s="16"/>
    </row>
    <row r="9" spans="1:20" s="3" customFormat="1" ht="13.5" thickBot="1">
      <c r="A9" s="10">
        <f aca="true" t="shared" si="3" ref="A9:A36">A8+1</f>
        <v>3</v>
      </c>
      <c r="B9" s="177"/>
      <c r="C9" s="5"/>
      <c r="D9" s="5"/>
      <c r="E9" s="5"/>
      <c r="F9" s="5"/>
      <c r="G9" s="5"/>
      <c r="H9" s="5"/>
      <c r="I9" s="5"/>
      <c r="J9" s="5"/>
      <c r="K9" s="5"/>
      <c r="L9" s="5"/>
      <c r="M9" s="252"/>
      <c r="N9" s="252"/>
      <c r="O9" s="257">
        <f t="shared" si="1"/>
        <v>0</v>
      </c>
      <c r="P9" s="252"/>
      <c r="Q9" s="152">
        <f>IF('Individual Cost Statement '!$E$22&lt;1,1,VLOOKUP(B9,'Individual Cost Statement '!$E$22:$F$26,2,FALSE))</f>
        <v>1</v>
      </c>
      <c r="R9" s="142" t="str">
        <f t="shared" si="2"/>
        <v> </v>
      </c>
      <c r="S9" s="174" t="str">
        <f t="shared" si="0"/>
        <v> </v>
      </c>
      <c r="T9" s="16"/>
    </row>
    <row r="10" spans="1:20" s="3" customFormat="1" ht="13.5" thickBot="1">
      <c r="A10" s="10">
        <f t="shared" si="3"/>
        <v>4</v>
      </c>
      <c r="B10" s="177"/>
      <c r="C10" s="5"/>
      <c r="D10" s="5"/>
      <c r="E10" s="5"/>
      <c r="F10" s="5"/>
      <c r="G10" s="5"/>
      <c r="H10" s="5"/>
      <c r="I10" s="5"/>
      <c r="J10" s="5"/>
      <c r="K10" s="5"/>
      <c r="L10" s="5"/>
      <c r="M10" s="252"/>
      <c r="N10" s="252"/>
      <c r="O10" s="257">
        <f t="shared" si="1"/>
        <v>0</v>
      </c>
      <c r="P10" s="252"/>
      <c r="Q10" s="152">
        <f>IF('Individual Cost Statement '!$E$22&lt;1,1,VLOOKUP(B10,'Individual Cost Statement '!$E$22:$F$26,2,FALSE))</f>
        <v>1</v>
      </c>
      <c r="R10" s="142" t="str">
        <f t="shared" si="2"/>
        <v> </v>
      </c>
      <c r="S10" s="174" t="str">
        <f t="shared" si="0"/>
        <v> </v>
      </c>
      <c r="T10" s="16"/>
    </row>
    <row r="11" spans="1:20" s="3" customFormat="1" ht="13.5" thickBot="1">
      <c r="A11" s="10">
        <f t="shared" si="3"/>
        <v>5</v>
      </c>
      <c r="B11" s="177"/>
      <c r="C11" s="5"/>
      <c r="D11" s="5"/>
      <c r="E11" s="5"/>
      <c r="F11" s="5"/>
      <c r="G11" s="5"/>
      <c r="H11" s="5"/>
      <c r="I11" s="5"/>
      <c r="J11" s="5"/>
      <c r="K11" s="5"/>
      <c r="L11" s="5"/>
      <c r="M11" s="252"/>
      <c r="N11" s="252"/>
      <c r="O11" s="257">
        <f t="shared" si="1"/>
        <v>0</v>
      </c>
      <c r="P11" s="252"/>
      <c r="Q11" s="152">
        <f>IF('Individual Cost Statement '!$E$22&lt;1,1,VLOOKUP(B11,'Individual Cost Statement '!$E$22:$F$26,2,FALSE))</f>
        <v>1</v>
      </c>
      <c r="R11" s="142" t="str">
        <f t="shared" si="2"/>
        <v> </v>
      </c>
      <c r="S11" s="174" t="str">
        <f t="shared" si="0"/>
        <v> </v>
      </c>
      <c r="T11" s="16"/>
    </row>
    <row r="12" spans="1:20" s="3" customFormat="1" ht="13.5" thickBot="1">
      <c r="A12" s="10">
        <f t="shared" si="3"/>
        <v>6</v>
      </c>
      <c r="B12" s="177"/>
      <c r="C12" s="5"/>
      <c r="D12" s="5"/>
      <c r="E12" s="5"/>
      <c r="F12" s="5"/>
      <c r="G12" s="5"/>
      <c r="H12" s="5"/>
      <c r="I12" s="5"/>
      <c r="J12" s="5"/>
      <c r="K12" s="5"/>
      <c r="L12" s="5"/>
      <c r="M12" s="252"/>
      <c r="N12" s="252"/>
      <c r="O12" s="257">
        <f t="shared" si="1"/>
        <v>0</v>
      </c>
      <c r="P12" s="252"/>
      <c r="Q12" s="152">
        <f>IF('Individual Cost Statement '!$E$22&lt;1,1,VLOOKUP(B12,'Individual Cost Statement '!$E$22:$F$26,2,FALSE))</f>
        <v>1</v>
      </c>
      <c r="R12" s="142" t="str">
        <f t="shared" si="2"/>
        <v> </v>
      </c>
      <c r="S12" s="174" t="str">
        <f t="shared" si="0"/>
        <v> </v>
      </c>
      <c r="T12" s="16"/>
    </row>
    <row r="13" spans="1:20" s="3" customFormat="1" ht="13.5" thickBot="1">
      <c r="A13" s="10">
        <f t="shared" si="3"/>
        <v>7</v>
      </c>
      <c r="B13" s="177"/>
      <c r="C13" s="5"/>
      <c r="D13" s="5"/>
      <c r="E13" s="5"/>
      <c r="F13" s="5"/>
      <c r="G13" s="5"/>
      <c r="H13" s="5"/>
      <c r="I13" s="5"/>
      <c r="J13" s="5"/>
      <c r="K13" s="5"/>
      <c r="L13" s="5"/>
      <c r="M13" s="252"/>
      <c r="N13" s="252"/>
      <c r="O13" s="257">
        <f t="shared" si="1"/>
        <v>0</v>
      </c>
      <c r="P13" s="252"/>
      <c r="Q13" s="152">
        <f>IF('Individual Cost Statement '!$E$22&lt;1,1,VLOOKUP(B13,'Individual Cost Statement '!$E$22:$F$26,2,FALSE))</f>
        <v>1</v>
      </c>
      <c r="R13" s="142" t="str">
        <f t="shared" si="2"/>
        <v> </v>
      </c>
      <c r="S13" s="174" t="str">
        <f t="shared" si="0"/>
        <v> </v>
      </c>
      <c r="T13" s="16"/>
    </row>
    <row r="14" spans="1:20" s="3" customFormat="1" ht="13.5" thickBot="1">
      <c r="A14" s="10">
        <f t="shared" si="3"/>
        <v>8</v>
      </c>
      <c r="B14" s="177"/>
      <c r="C14" s="5"/>
      <c r="D14" s="5"/>
      <c r="E14" s="5"/>
      <c r="F14" s="5"/>
      <c r="G14" s="5"/>
      <c r="H14" s="5"/>
      <c r="I14" s="5"/>
      <c r="J14" s="5"/>
      <c r="K14" s="5"/>
      <c r="L14" s="5"/>
      <c r="M14" s="252"/>
      <c r="N14" s="252"/>
      <c r="O14" s="257">
        <f t="shared" si="1"/>
        <v>0</v>
      </c>
      <c r="P14" s="252"/>
      <c r="Q14" s="152">
        <f>IF('Individual Cost Statement '!$E$22&lt;1,1,VLOOKUP(B14,'Individual Cost Statement '!$E$22:$F$26,2,FALSE))</f>
        <v>1</v>
      </c>
      <c r="R14" s="142" t="str">
        <f t="shared" si="2"/>
        <v> </v>
      </c>
      <c r="S14" s="174" t="str">
        <f t="shared" si="0"/>
        <v> </v>
      </c>
      <c r="T14" s="16"/>
    </row>
    <row r="15" spans="1:20" s="3" customFormat="1" ht="13.5" thickBot="1">
      <c r="A15" s="10">
        <f t="shared" si="3"/>
        <v>9</v>
      </c>
      <c r="B15" s="177"/>
      <c r="C15" s="5"/>
      <c r="D15" s="5"/>
      <c r="E15" s="5"/>
      <c r="F15" s="5"/>
      <c r="G15" s="5"/>
      <c r="H15" s="5"/>
      <c r="I15" s="5"/>
      <c r="J15" s="5"/>
      <c r="K15" s="5"/>
      <c r="L15" s="5"/>
      <c r="M15" s="252"/>
      <c r="N15" s="252"/>
      <c r="O15" s="257">
        <f t="shared" si="1"/>
        <v>0</v>
      </c>
      <c r="P15" s="252"/>
      <c r="Q15" s="152">
        <f>IF('Individual Cost Statement '!$E$22&lt;1,1,VLOOKUP(B15,'Individual Cost Statement '!$E$22:$F$26,2,FALSE))</f>
        <v>1</v>
      </c>
      <c r="R15" s="142" t="str">
        <f t="shared" si="2"/>
        <v> </v>
      </c>
      <c r="S15" s="174" t="str">
        <f t="shared" si="0"/>
        <v> </v>
      </c>
      <c r="T15" s="16"/>
    </row>
    <row r="16" spans="1:20" s="3" customFormat="1" ht="13.5" thickBot="1">
      <c r="A16" s="10">
        <f t="shared" si="3"/>
        <v>10</v>
      </c>
      <c r="B16" s="177"/>
      <c r="C16" s="5"/>
      <c r="D16" s="5"/>
      <c r="E16" s="5"/>
      <c r="F16" s="5"/>
      <c r="G16" s="5"/>
      <c r="H16" s="5"/>
      <c r="I16" s="5"/>
      <c r="J16" s="5"/>
      <c r="K16" s="5"/>
      <c r="L16" s="5"/>
      <c r="M16" s="252"/>
      <c r="N16" s="252"/>
      <c r="O16" s="257">
        <f t="shared" si="1"/>
        <v>0</v>
      </c>
      <c r="P16" s="252"/>
      <c r="Q16" s="152">
        <f>IF('Individual Cost Statement '!$E$22&lt;1,1,VLOOKUP(B16,'Individual Cost Statement '!$E$22:$F$26,2,FALSE))</f>
        <v>1</v>
      </c>
      <c r="R16" s="142" t="str">
        <f t="shared" si="2"/>
        <v> </v>
      </c>
      <c r="S16" s="174" t="str">
        <f t="shared" si="0"/>
        <v> </v>
      </c>
      <c r="T16" s="16"/>
    </row>
    <row r="17" spans="1:20" s="3" customFormat="1" ht="13.5" thickBot="1">
      <c r="A17" s="10">
        <f t="shared" si="3"/>
        <v>11</v>
      </c>
      <c r="B17" s="177"/>
      <c r="C17" s="5"/>
      <c r="D17" s="5"/>
      <c r="E17" s="5"/>
      <c r="F17" s="5"/>
      <c r="G17" s="5"/>
      <c r="H17" s="5"/>
      <c r="I17" s="5"/>
      <c r="J17" s="5"/>
      <c r="K17" s="5"/>
      <c r="L17" s="5"/>
      <c r="M17" s="252"/>
      <c r="N17" s="252"/>
      <c r="O17" s="257">
        <f t="shared" si="1"/>
        <v>0</v>
      </c>
      <c r="P17" s="252"/>
      <c r="Q17" s="152">
        <f>IF('Individual Cost Statement '!$E$22&lt;1,1,VLOOKUP(B17,'Individual Cost Statement '!$E$22:$F$26,2,FALSE))</f>
        <v>1</v>
      </c>
      <c r="R17" s="142" t="str">
        <f t="shared" si="2"/>
        <v> </v>
      </c>
      <c r="S17" s="174" t="str">
        <f t="shared" si="0"/>
        <v> </v>
      </c>
      <c r="T17" s="16"/>
    </row>
    <row r="18" spans="1:20" s="3" customFormat="1" ht="13.5" thickBot="1">
      <c r="A18" s="10">
        <f t="shared" si="3"/>
        <v>12</v>
      </c>
      <c r="B18" s="177"/>
      <c r="C18" s="5"/>
      <c r="D18" s="5"/>
      <c r="E18" s="5"/>
      <c r="F18" s="5"/>
      <c r="G18" s="5"/>
      <c r="H18" s="5"/>
      <c r="I18" s="5"/>
      <c r="J18" s="5"/>
      <c r="K18" s="5"/>
      <c r="L18" s="5"/>
      <c r="M18" s="252"/>
      <c r="N18" s="252"/>
      <c r="O18" s="257">
        <f t="shared" si="1"/>
        <v>0</v>
      </c>
      <c r="P18" s="252"/>
      <c r="Q18" s="152">
        <f>IF('Individual Cost Statement '!$E$22&lt;1,1,VLOOKUP(B18,'Individual Cost Statement '!$E$22:$F$26,2,FALSE))</f>
        <v>1</v>
      </c>
      <c r="R18" s="142" t="str">
        <f t="shared" si="2"/>
        <v> </v>
      </c>
      <c r="S18" s="174" t="str">
        <f t="shared" si="0"/>
        <v> </v>
      </c>
      <c r="T18" s="16"/>
    </row>
    <row r="19" spans="1:20" s="3" customFormat="1" ht="13.5" thickBot="1">
      <c r="A19" s="10">
        <f t="shared" si="3"/>
        <v>13</v>
      </c>
      <c r="B19" s="177"/>
      <c r="C19" s="5"/>
      <c r="D19" s="5"/>
      <c r="E19" s="5"/>
      <c r="F19" s="5"/>
      <c r="G19" s="5"/>
      <c r="H19" s="5"/>
      <c r="I19" s="5"/>
      <c r="J19" s="5"/>
      <c r="K19" s="5"/>
      <c r="L19" s="5"/>
      <c r="M19" s="252"/>
      <c r="N19" s="252"/>
      <c r="O19" s="257">
        <f t="shared" si="1"/>
        <v>0</v>
      </c>
      <c r="P19" s="252"/>
      <c r="Q19" s="152">
        <f>IF('Individual Cost Statement '!$E$22&lt;1,1,VLOOKUP(B19,'Individual Cost Statement '!$E$22:$F$26,2,FALSE))</f>
        <v>1</v>
      </c>
      <c r="R19" s="142" t="str">
        <f t="shared" si="2"/>
        <v> </v>
      </c>
      <c r="S19" s="174" t="str">
        <f t="shared" si="0"/>
        <v> </v>
      </c>
      <c r="T19" s="16"/>
    </row>
    <row r="20" spans="1:20" s="3" customFormat="1" ht="13.5" thickBot="1">
      <c r="A20" s="10">
        <f t="shared" si="3"/>
        <v>14</v>
      </c>
      <c r="B20" s="177"/>
      <c r="C20" s="5"/>
      <c r="D20" s="5"/>
      <c r="E20" s="5"/>
      <c r="F20" s="5"/>
      <c r="G20" s="5"/>
      <c r="H20" s="5"/>
      <c r="I20" s="5"/>
      <c r="J20" s="5"/>
      <c r="K20" s="5"/>
      <c r="L20" s="5"/>
      <c r="M20" s="252"/>
      <c r="N20" s="252"/>
      <c r="O20" s="257">
        <f t="shared" si="1"/>
        <v>0</v>
      </c>
      <c r="P20" s="252"/>
      <c r="Q20" s="152">
        <f>IF('Individual Cost Statement '!$E$22&lt;1,1,VLOOKUP(B20,'Individual Cost Statement '!$E$22:$F$26,2,FALSE))</f>
        <v>1</v>
      </c>
      <c r="R20" s="142" t="str">
        <f t="shared" si="2"/>
        <v> </v>
      </c>
      <c r="S20" s="174" t="str">
        <f t="shared" si="0"/>
        <v> </v>
      </c>
      <c r="T20" s="16"/>
    </row>
    <row r="21" spans="1:20" s="3" customFormat="1" ht="13.5" thickBot="1">
      <c r="A21" s="10">
        <f t="shared" si="3"/>
        <v>15</v>
      </c>
      <c r="B21" s="177"/>
      <c r="C21" s="5"/>
      <c r="D21" s="5"/>
      <c r="E21" s="5"/>
      <c r="F21" s="5"/>
      <c r="G21" s="5"/>
      <c r="H21" s="5"/>
      <c r="I21" s="5"/>
      <c r="J21" s="5"/>
      <c r="K21" s="5"/>
      <c r="L21" s="5"/>
      <c r="M21" s="252"/>
      <c r="N21" s="252"/>
      <c r="O21" s="257">
        <f t="shared" si="1"/>
        <v>0</v>
      </c>
      <c r="P21" s="252"/>
      <c r="Q21" s="152">
        <f>IF('Individual Cost Statement '!$E$22&lt;1,1,VLOOKUP(B21,'Individual Cost Statement '!$E$22:$F$26,2,FALSE))</f>
        <v>1</v>
      </c>
      <c r="R21" s="142" t="str">
        <f t="shared" si="2"/>
        <v> </v>
      </c>
      <c r="S21" s="174" t="str">
        <f t="shared" si="0"/>
        <v> </v>
      </c>
      <c r="T21" s="16"/>
    </row>
    <row r="22" spans="1:20" s="3" customFormat="1" ht="13.5" thickBot="1">
      <c r="A22" s="10">
        <f t="shared" si="3"/>
        <v>16</v>
      </c>
      <c r="B22" s="177"/>
      <c r="C22" s="5"/>
      <c r="D22" s="5"/>
      <c r="E22" s="5"/>
      <c r="F22" s="5"/>
      <c r="G22" s="5"/>
      <c r="H22" s="5"/>
      <c r="I22" s="5"/>
      <c r="J22" s="5"/>
      <c r="K22" s="5"/>
      <c r="L22" s="5"/>
      <c r="M22" s="252"/>
      <c r="N22" s="252"/>
      <c r="O22" s="257">
        <f t="shared" si="1"/>
        <v>0</v>
      </c>
      <c r="P22" s="252"/>
      <c r="Q22" s="152">
        <f>IF('Individual Cost Statement '!$E$22&lt;1,1,VLOOKUP(B22,'Individual Cost Statement '!$E$22:$F$26,2,FALSE))</f>
        <v>1</v>
      </c>
      <c r="R22" s="142" t="str">
        <f t="shared" si="2"/>
        <v> </v>
      </c>
      <c r="S22" s="174" t="str">
        <f t="shared" si="0"/>
        <v> </v>
      </c>
      <c r="T22" s="16"/>
    </row>
    <row r="23" spans="1:20" s="3" customFormat="1" ht="13.5" thickBot="1">
      <c r="A23" s="10">
        <f t="shared" si="3"/>
        <v>17</v>
      </c>
      <c r="B23" s="177"/>
      <c r="C23" s="5"/>
      <c r="D23" s="5"/>
      <c r="E23" s="5"/>
      <c r="F23" s="5"/>
      <c r="G23" s="5"/>
      <c r="H23" s="5"/>
      <c r="I23" s="5"/>
      <c r="J23" s="5"/>
      <c r="K23" s="5"/>
      <c r="L23" s="5"/>
      <c r="M23" s="252"/>
      <c r="N23" s="252"/>
      <c r="O23" s="257">
        <f t="shared" si="1"/>
        <v>0</v>
      </c>
      <c r="P23" s="252"/>
      <c r="Q23" s="152">
        <f>IF('Individual Cost Statement '!$E$22&lt;1,1,VLOOKUP(B23,'Individual Cost Statement '!$E$22:$F$26,2,FALSE))</f>
        <v>1</v>
      </c>
      <c r="R23" s="142" t="str">
        <f t="shared" si="2"/>
        <v> </v>
      </c>
      <c r="S23" s="174" t="str">
        <f t="shared" si="0"/>
        <v> </v>
      </c>
      <c r="T23" s="16"/>
    </row>
    <row r="24" spans="1:20" s="3" customFormat="1" ht="13.5" thickBot="1">
      <c r="A24" s="10">
        <f t="shared" si="3"/>
        <v>18</v>
      </c>
      <c r="B24" s="177"/>
      <c r="C24" s="5"/>
      <c r="D24" s="5"/>
      <c r="E24" s="5"/>
      <c r="F24" s="5"/>
      <c r="G24" s="5"/>
      <c r="H24" s="5"/>
      <c r="I24" s="5"/>
      <c r="J24" s="5"/>
      <c r="K24" s="5"/>
      <c r="L24" s="5"/>
      <c r="M24" s="252"/>
      <c r="N24" s="252"/>
      <c r="O24" s="257">
        <f t="shared" si="1"/>
        <v>0</v>
      </c>
      <c r="P24" s="252"/>
      <c r="Q24" s="152">
        <f>IF('Individual Cost Statement '!$E$22&lt;1,1,VLOOKUP(B24,'Individual Cost Statement '!$E$22:$F$26,2,FALSE))</f>
        <v>1</v>
      </c>
      <c r="R24" s="142" t="str">
        <f t="shared" si="2"/>
        <v> </v>
      </c>
      <c r="S24" s="174" t="str">
        <f t="shared" si="0"/>
        <v> </v>
      </c>
      <c r="T24" s="16"/>
    </row>
    <row r="25" spans="1:20" s="3" customFormat="1" ht="13.5" thickBot="1">
      <c r="A25" s="10">
        <f t="shared" si="3"/>
        <v>19</v>
      </c>
      <c r="B25" s="177"/>
      <c r="C25" s="5"/>
      <c r="D25" s="5"/>
      <c r="E25" s="5"/>
      <c r="F25" s="5"/>
      <c r="G25" s="5"/>
      <c r="H25" s="5"/>
      <c r="I25" s="5"/>
      <c r="J25" s="5"/>
      <c r="K25" s="5"/>
      <c r="L25" s="5"/>
      <c r="M25" s="252"/>
      <c r="N25" s="252"/>
      <c r="O25" s="257">
        <f t="shared" si="1"/>
        <v>0</v>
      </c>
      <c r="P25" s="252"/>
      <c r="Q25" s="152">
        <f>IF('Individual Cost Statement '!$E$22&lt;1,1,VLOOKUP(B25,'Individual Cost Statement '!$E$22:$F$26,2,FALSE))</f>
        <v>1</v>
      </c>
      <c r="R25" s="142" t="str">
        <f t="shared" si="2"/>
        <v> </v>
      </c>
      <c r="S25" s="174" t="str">
        <f t="shared" si="0"/>
        <v> </v>
      </c>
      <c r="T25" s="16"/>
    </row>
    <row r="26" spans="1:20" s="3" customFormat="1" ht="13.5" thickBot="1">
      <c r="A26" s="10">
        <f t="shared" si="3"/>
        <v>20</v>
      </c>
      <c r="B26" s="177"/>
      <c r="C26" s="5"/>
      <c r="D26" s="5"/>
      <c r="E26" s="5"/>
      <c r="F26" s="5"/>
      <c r="G26" s="5"/>
      <c r="H26" s="5"/>
      <c r="I26" s="5"/>
      <c r="J26" s="5"/>
      <c r="K26" s="5"/>
      <c r="L26" s="5"/>
      <c r="M26" s="252"/>
      <c r="N26" s="252"/>
      <c r="O26" s="257">
        <f t="shared" si="1"/>
        <v>0</v>
      </c>
      <c r="P26" s="252"/>
      <c r="Q26" s="152">
        <f>IF('Individual Cost Statement '!$E$22&lt;1,1,VLOOKUP(B26,'Individual Cost Statement '!$E$22:$F$26,2,FALSE))</f>
        <v>1</v>
      </c>
      <c r="R26" s="142" t="str">
        <f t="shared" si="2"/>
        <v> </v>
      </c>
      <c r="S26" s="174" t="str">
        <f t="shared" si="0"/>
        <v> </v>
      </c>
      <c r="T26" s="16"/>
    </row>
    <row r="27" spans="1:20" s="3" customFormat="1" ht="13.5" thickBot="1">
      <c r="A27" s="10">
        <f t="shared" si="3"/>
        <v>21</v>
      </c>
      <c r="B27" s="177"/>
      <c r="C27" s="5"/>
      <c r="D27" s="5"/>
      <c r="E27" s="5"/>
      <c r="F27" s="5"/>
      <c r="G27" s="5"/>
      <c r="H27" s="5"/>
      <c r="I27" s="5"/>
      <c r="J27" s="5"/>
      <c r="K27" s="5"/>
      <c r="L27" s="5"/>
      <c r="M27" s="252"/>
      <c r="N27" s="252"/>
      <c r="O27" s="257">
        <f t="shared" si="1"/>
        <v>0</v>
      </c>
      <c r="P27" s="252"/>
      <c r="Q27" s="152">
        <f>IF('Individual Cost Statement '!$E$22&lt;1,1,VLOOKUP(B27,'Individual Cost Statement '!$E$22:$F$26,2,FALSE))</f>
        <v>1</v>
      </c>
      <c r="R27" s="142" t="str">
        <f t="shared" si="2"/>
        <v> </v>
      </c>
      <c r="S27" s="174" t="str">
        <f t="shared" si="0"/>
        <v> </v>
      </c>
      <c r="T27" s="16"/>
    </row>
    <row r="28" spans="1:20" s="3" customFormat="1" ht="13.5" thickBot="1">
      <c r="A28" s="10">
        <f t="shared" si="3"/>
        <v>22</v>
      </c>
      <c r="B28" s="177"/>
      <c r="C28" s="5"/>
      <c r="D28" s="5"/>
      <c r="E28" s="5"/>
      <c r="F28" s="5"/>
      <c r="G28" s="5"/>
      <c r="H28" s="5"/>
      <c r="I28" s="5"/>
      <c r="J28" s="5"/>
      <c r="K28" s="5"/>
      <c r="L28" s="5"/>
      <c r="M28" s="252"/>
      <c r="N28" s="252"/>
      <c r="O28" s="257">
        <f t="shared" si="1"/>
        <v>0</v>
      </c>
      <c r="P28" s="252"/>
      <c r="Q28" s="152">
        <f>IF('Individual Cost Statement '!$E$22&lt;1,1,VLOOKUP(B28,'Individual Cost Statement '!$E$22:$F$26,2,FALSE))</f>
        <v>1</v>
      </c>
      <c r="R28" s="142" t="str">
        <f t="shared" si="2"/>
        <v> </v>
      </c>
      <c r="S28" s="174" t="str">
        <f t="shared" si="0"/>
        <v> </v>
      </c>
      <c r="T28" s="16"/>
    </row>
    <row r="29" spans="1:20" s="3" customFormat="1" ht="13.5" thickBot="1">
      <c r="A29" s="10">
        <f t="shared" si="3"/>
        <v>23</v>
      </c>
      <c r="B29" s="177"/>
      <c r="C29" s="5"/>
      <c r="D29" s="5"/>
      <c r="E29" s="5"/>
      <c r="F29" s="5"/>
      <c r="G29" s="5"/>
      <c r="H29" s="5"/>
      <c r="I29" s="5"/>
      <c r="J29" s="5"/>
      <c r="K29" s="5"/>
      <c r="L29" s="5"/>
      <c r="M29" s="252"/>
      <c r="N29" s="252"/>
      <c r="O29" s="257">
        <f t="shared" si="1"/>
        <v>0</v>
      </c>
      <c r="P29" s="252"/>
      <c r="Q29" s="152">
        <f>IF('Individual Cost Statement '!$E$22&lt;1,1,VLOOKUP(B29,'Individual Cost Statement '!$E$22:$F$26,2,FALSE))</f>
        <v>1</v>
      </c>
      <c r="R29" s="142" t="str">
        <f t="shared" si="2"/>
        <v> </v>
      </c>
      <c r="S29" s="174" t="str">
        <f t="shared" si="0"/>
        <v> </v>
      </c>
      <c r="T29" s="16"/>
    </row>
    <row r="30" spans="1:20" s="3" customFormat="1" ht="13.5" thickBot="1">
      <c r="A30" s="10">
        <f t="shared" si="3"/>
        <v>24</v>
      </c>
      <c r="B30" s="177"/>
      <c r="C30" s="5"/>
      <c r="D30" s="5"/>
      <c r="E30" s="5"/>
      <c r="F30" s="5"/>
      <c r="G30" s="5"/>
      <c r="H30" s="5"/>
      <c r="I30" s="5"/>
      <c r="J30" s="5"/>
      <c r="K30" s="5"/>
      <c r="L30" s="5"/>
      <c r="M30" s="252"/>
      <c r="N30" s="252"/>
      <c r="O30" s="257">
        <f t="shared" si="1"/>
        <v>0</v>
      </c>
      <c r="P30" s="252"/>
      <c r="Q30" s="152">
        <f>IF('Individual Cost Statement '!$E$22&lt;1,1,VLOOKUP(B30,'Individual Cost Statement '!$E$22:$F$26,2,FALSE))</f>
        <v>1</v>
      </c>
      <c r="R30" s="142" t="str">
        <f t="shared" si="2"/>
        <v> </v>
      </c>
      <c r="S30" s="174" t="str">
        <f t="shared" si="0"/>
        <v> </v>
      </c>
      <c r="T30" s="16"/>
    </row>
    <row r="31" spans="1:20" s="3" customFormat="1" ht="13.5" thickBot="1">
      <c r="A31" s="10">
        <f t="shared" si="3"/>
        <v>25</v>
      </c>
      <c r="B31" s="177"/>
      <c r="C31" s="5"/>
      <c r="D31" s="5"/>
      <c r="E31" s="5"/>
      <c r="F31" s="5"/>
      <c r="G31" s="5"/>
      <c r="H31" s="5"/>
      <c r="I31" s="5"/>
      <c r="J31" s="5"/>
      <c r="K31" s="5"/>
      <c r="L31" s="5"/>
      <c r="M31" s="252"/>
      <c r="N31" s="252"/>
      <c r="O31" s="257">
        <f t="shared" si="1"/>
        <v>0</v>
      </c>
      <c r="P31" s="252"/>
      <c r="Q31" s="152">
        <f>IF('Individual Cost Statement '!$E$22&lt;1,1,VLOOKUP(B31,'Individual Cost Statement '!$E$22:$F$26,2,FALSE))</f>
        <v>1</v>
      </c>
      <c r="R31" s="142" t="str">
        <f t="shared" si="2"/>
        <v> </v>
      </c>
      <c r="S31" s="174" t="str">
        <f t="shared" si="0"/>
        <v> </v>
      </c>
      <c r="T31" s="16"/>
    </row>
    <row r="32" spans="1:20" s="3" customFormat="1" ht="13.5" thickBot="1">
      <c r="A32" s="10">
        <f t="shared" si="3"/>
        <v>26</v>
      </c>
      <c r="B32" s="177"/>
      <c r="C32" s="5"/>
      <c r="D32" s="5"/>
      <c r="E32" s="5"/>
      <c r="F32" s="5"/>
      <c r="G32" s="5"/>
      <c r="H32" s="5"/>
      <c r="I32" s="5"/>
      <c r="J32" s="5"/>
      <c r="K32" s="5"/>
      <c r="L32" s="5"/>
      <c r="M32" s="252"/>
      <c r="N32" s="252"/>
      <c r="O32" s="257">
        <f t="shared" si="1"/>
        <v>0</v>
      </c>
      <c r="P32" s="252"/>
      <c r="Q32" s="152">
        <f>IF('Individual Cost Statement '!$E$22&lt;1,1,VLOOKUP(B32,'Individual Cost Statement '!$E$22:$F$26,2,FALSE))</f>
        <v>1</v>
      </c>
      <c r="R32" s="142" t="str">
        <f t="shared" si="2"/>
        <v> </v>
      </c>
      <c r="S32" s="174" t="str">
        <f t="shared" si="0"/>
        <v> </v>
      </c>
      <c r="T32" s="16"/>
    </row>
    <row r="33" spans="1:20" s="3" customFormat="1" ht="13.5" thickBot="1">
      <c r="A33" s="10">
        <f t="shared" si="3"/>
        <v>27</v>
      </c>
      <c r="B33" s="177"/>
      <c r="C33" s="5"/>
      <c r="D33" s="5"/>
      <c r="E33" s="5"/>
      <c r="F33" s="5"/>
      <c r="G33" s="5"/>
      <c r="H33" s="5"/>
      <c r="I33" s="5"/>
      <c r="J33" s="5"/>
      <c r="K33" s="5"/>
      <c r="L33" s="5"/>
      <c r="M33" s="252"/>
      <c r="N33" s="252"/>
      <c r="O33" s="257">
        <f t="shared" si="1"/>
        <v>0</v>
      </c>
      <c r="P33" s="252"/>
      <c r="Q33" s="152">
        <f>IF('Individual Cost Statement '!$E$22&lt;1,1,VLOOKUP(B33,'Individual Cost Statement '!$E$22:$F$26,2,FALSE))</f>
        <v>1</v>
      </c>
      <c r="R33" s="142" t="str">
        <f t="shared" si="2"/>
        <v> </v>
      </c>
      <c r="S33" s="174" t="str">
        <f t="shared" si="0"/>
        <v> </v>
      </c>
      <c r="T33" s="16"/>
    </row>
    <row r="34" spans="1:20" s="3" customFormat="1" ht="13.5" thickBot="1">
      <c r="A34" s="10">
        <f t="shared" si="3"/>
        <v>28</v>
      </c>
      <c r="B34" s="177"/>
      <c r="C34" s="5"/>
      <c r="D34" s="5"/>
      <c r="E34" s="5"/>
      <c r="F34" s="5"/>
      <c r="G34" s="5"/>
      <c r="H34" s="5"/>
      <c r="I34" s="5"/>
      <c r="J34" s="5"/>
      <c r="K34" s="5"/>
      <c r="L34" s="5"/>
      <c r="M34" s="252"/>
      <c r="N34" s="252"/>
      <c r="O34" s="257">
        <f t="shared" si="1"/>
        <v>0</v>
      </c>
      <c r="P34" s="252"/>
      <c r="Q34" s="152">
        <f>IF('Individual Cost Statement '!$E$22&lt;1,1,VLOOKUP(B34,'Individual Cost Statement '!$E$22:$F$26,2,FALSE))</f>
        <v>1</v>
      </c>
      <c r="R34" s="142" t="str">
        <f t="shared" si="2"/>
        <v> </v>
      </c>
      <c r="S34" s="174" t="str">
        <f t="shared" si="0"/>
        <v> </v>
      </c>
      <c r="T34" s="16"/>
    </row>
    <row r="35" spans="1:20" s="3" customFormat="1" ht="13.5" thickBot="1">
      <c r="A35" s="10">
        <f t="shared" si="3"/>
        <v>29</v>
      </c>
      <c r="B35" s="177"/>
      <c r="C35" s="5"/>
      <c r="D35" s="5"/>
      <c r="E35" s="5"/>
      <c r="F35" s="5"/>
      <c r="G35" s="5"/>
      <c r="H35" s="5"/>
      <c r="I35" s="5"/>
      <c r="J35" s="5"/>
      <c r="K35" s="5"/>
      <c r="L35" s="5"/>
      <c r="M35" s="252"/>
      <c r="N35" s="252"/>
      <c r="O35" s="257">
        <f t="shared" si="1"/>
        <v>0</v>
      </c>
      <c r="P35" s="252"/>
      <c r="Q35" s="152">
        <f>IF('Individual Cost Statement '!$E$22&lt;1,1,VLOOKUP(B35,'Individual Cost Statement '!$E$22:$F$26,2,FALSE))</f>
        <v>1</v>
      </c>
      <c r="R35" s="142" t="str">
        <f t="shared" si="2"/>
        <v> </v>
      </c>
      <c r="S35" s="174" t="str">
        <f t="shared" si="0"/>
        <v> </v>
      </c>
      <c r="T35" s="16"/>
    </row>
    <row r="36" spans="1:20" s="3" customFormat="1" ht="13.5" thickBot="1">
      <c r="A36" s="10">
        <f t="shared" si="3"/>
        <v>30</v>
      </c>
      <c r="B36" s="177"/>
      <c r="C36" s="5"/>
      <c r="D36" s="5"/>
      <c r="E36" s="5"/>
      <c r="F36" s="5"/>
      <c r="G36" s="5"/>
      <c r="H36" s="5"/>
      <c r="I36" s="5"/>
      <c r="J36" s="5"/>
      <c r="K36" s="5"/>
      <c r="L36" s="5"/>
      <c r="M36" s="252"/>
      <c r="N36" s="252"/>
      <c r="O36" s="257">
        <f t="shared" si="1"/>
        <v>0</v>
      </c>
      <c r="P36" s="252"/>
      <c r="Q36" s="152">
        <f>IF('Individual Cost Statement '!$E$22&lt;1,1,VLOOKUP(B36,'Individual Cost Statement '!$E$22:$F$26,2,FALSE))</f>
        <v>1</v>
      </c>
      <c r="R36" s="142" t="str">
        <f t="shared" si="2"/>
        <v> </v>
      </c>
      <c r="S36" s="174" t="str">
        <f t="shared" si="0"/>
        <v> </v>
      </c>
      <c r="T36" s="16"/>
    </row>
    <row r="37" spans="1:19" s="3" customFormat="1" ht="13.5" thickBot="1">
      <c r="A37" s="435" t="s">
        <v>73</v>
      </c>
      <c r="B37" s="436"/>
      <c r="C37" s="436"/>
      <c r="D37" s="436"/>
      <c r="E37" s="436"/>
      <c r="F37" s="436"/>
      <c r="G37" s="436"/>
      <c r="H37" s="436"/>
      <c r="I37" s="436"/>
      <c r="J37" s="436"/>
      <c r="K37" s="436"/>
      <c r="L37" s="436"/>
      <c r="M37" s="436"/>
      <c r="N37" s="436"/>
      <c r="O37" s="436"/>
      <c r="P37" s="483"/>
      <c r="Q37" s="484"/>
      <c r="R37" s="193">
        <f>SUM(R7:R36)</f>
        <v>0</v>
      </c>
      <c r="S37" s="14">
        <f>SUM(S7:S36)</f>
        <v>0</v>
      </c>
    </row>
    <row r="38" ht="13.5" thickTop="1"/>
    <row r="39" ht="13.5" thickBot="1"/>
    <row r="40" spans="2:15" ht="13.5" thickBot="1">
      <c r="B40" s="445" t="s">
        <v>231</v>
      </c>
      <c r="C40" s="442"/>
      <c r="D40" s="442"/>
      <c r="E40" s="442"/>
      <c r="F40" s="442"/>
      <c r="G40" s="442"/>
      <c r="H40" s="442"/>
      <c r="I40" s="442"/>
      <c r="J40" s="442"/>
      <c r="K40" s="442"/>
      <c r="L40" s="442"/>
      <c r="M40" s="442"/>
      <c r="N40" s="442"/>
      <c r="O40" s="443"/>
    </row>
    <row r="41" spans="2:15" ht="12.75">
      <c r="B41" s="203" t="s">
        <v>47</v>
      </c>
      <c r="C41" s="298" t="s">
        <v>48</v>
      </c>
      <c r="D41" s="299"/>
      <c r="E41" s="299"/>
      <c r="F41" s="299"/>
      <c r="G41" s="299"/>
      <c r="H41" s="299"/>
      <c r="I41" s="299"/>
      <c r="J41" s="299"/>
      <c r="K41" s="299"/>
      <c r="L41" s="299"/>
      <c r="M41" s="299"/>
      <c r="N41" s="299"/>
      <c r="O41" s="300"/>
    </row>
    <row r="42" spans="2:15" ht="12.75">
      <c r="B42" s="199" t="s">
        <v>4</v>
      </c>
      <c r="C42" s="293" t="s">
        <v>110</v>
      </c>
      <c r="D42" s="236"/>
      <c r="E42" s="236"/>
      <c r="F42" s="236"/>
      <c r="G42" s="236"/>
      <c r="H42" s="236"/>
      <c r="I42" s="236"/>
      <c r="J42" s="236"/>
      <c r="K42" s="236"/>
      <c r="L42" s="236"/>
      <c r="M42" s="236"/>
      <c r="N42" s="236"/>
      <c r="O42" s="294"/>
    </row>
    <row r="43" spans="2:15" ht="12.75">
      <c r="B43" s="199" t="s">
        <v>5</v>
      </c>
      <c r="C43" s="233" t="s">
        <v>227</v>
      </c>
      <c r="D43" s="234"/>
      <c r="E43" s="234"/>
      <c r="F43" s="234"/>
      <c r="G43" s="234"/>
      <c r="H43" s="234"/>
      <c r="I43" s="234"/>
      <c r="J43" s="234"/>
      <c r="K43" s="234"/>
      <c r="L43" s="234"/>
      <c r="M43" s="234"/>
      <c r="N43" s="234"/>
      <c r="O43" s="238"/>
    </row>
    <row r="44" spans="2:15" ht="12.75">
      <c r="B44" s="199" t="s">
        <v>285</v>
      </c>
      <c r="C44" s="233" t="s">
        <v>336</v>
      </c>
      <c r="D44" s="234"/>
      <c r="E44" s="234"/>
      <c r="F44" s="234"/>
      <c r="G44" s="234"/>
      <c r="H44" s="234"/>
      <c r="I44" s="234"/>
      <c r="J44" s="234"/>
      <c r="K44" s="234"/>
      <c r="L44" s="234"/>
      <c r="M44" s="234"/>
      <c r="N44" s="234"/>
      <c r="O44" s="238"/>
    </row>
    <row r="45" spans="2:15" ht="12.75">
      <c r="B45" s="199" t="s">
        <v>49</v>
      </c>
      <c r="C45" s="233" t="s">
        <v>346</v>
      </c>
      <c r="D45" s="234"/>
      <c r="E45" s="234"/>
      <c r="F45" s="234"/>
      <c r="G45" s="234"/>
      <c r="H45" s="234"/>
      <c r="I45" s="234"/>
      <c r="J45" s="234"/>
      <c r="K45" s="234"/>
      <c r="L45" s="234"/>
      <c r="M45" s="234"/>
      <c r="N45" s="234"/>
      <c r="O45" s="238"/>
    </row>
    <row r="46" spans="2:15" ht="12.75">
      <c r="B46" s="199" t="s">
        <v>7</v>
      </c>
      <c r="C46" s="233" t="s">
        <v>337</v>
      </c>
      <c r="D46" s="234"/>
      <c r="E46" s="234"/>
      <c r="F46" s="234"/>
      <c r="G46" s="234"/>
      <c r="H46" s="234"/>
      <c r="I46" s="234"/>
      <c r="J46" s="234"/>
      <c r="K46" s="234"/>
      <c r="L46" s="234"/>
      <c r="M46" s="234"/>
      <c r="N46" s="234"/>
      <c r="O46" s="238"/>
    </row>
    <row r="47" spans="2:15" ht="12.75">
      <c r="B47" s="199" t="s">
        <v>8</v>
      </c>
      <c r="C47" s="233" t="s">
        <v>338</v>
      </c>
      <c r="D47" s="234"/>
      <c r="E47" s="234"/>
      <c r="F47" s="234"/>
      <c r="G47" s="234"/>
      <c r="H47" s="234"/>
      <c r="I47" s="234"/>
      <c r="J47" s="234"/>
      <c r="K47" s="234"/>
      <c r="L47" s="234"/>
      <c r="M47" s="234"/>
      <c r="N47" s="234"/>
      <c r="O47" s="238"/>
    </row>
    <row r="48" spans="2:15" ht="12.75">
      <c r="B48" s="199" t="s">
        <v>9</v>
      </c>
      <c r="C48" s="233" t="s">
        <v>339</v>
      </c>
      <c r="D48" s="234"/>
      <c r="E48" s="234"/>
      <c r="F48" s="234"/>
      <c r="G48" s="234"/>
      <c r="H48" s="234"/>
      <c r="I48" s="234"/>
      <c r="J48" s="234"/>
      <c r="K48" s="234"/>
      <c r="L48" s="234"/>
      <c r="M48" s="234"/>
      <c r="N48" s="234"/>
      <c r="O48" s="238"/>
    </row>
    <row r="49" spans="2:15" ht="12.75">
      <c r="B49" s="199" t="s">
        <v>10</v>
      </c>
      <c r="C49" s="233" t="s">
        <v>340</v>
      </c>
      <c r="D49" s="234"/>
      <c r="E49" s="234"/>
      <c r="F49" s="234"/>
      <c r="G49" s="234"/>
      <c r="H49" s="234"/>
      <c r="I49" s="234"/>
      <c r="J49" s="234"/>
      <c r="K49" s="234"/>
      <c r="L49" s="234"/>
      <c r="M49" s="234"/>
      <c r="N49" s="234"/>
      <c r="O49" s="238"/>
    </row>
    <row r="50" spans="2:15" ht="12.75">
      <c r="B50" s="199" t="s">
        <v>13</v>
      </c>
      <c r="C50" s="233" t="s">
        <v>341</v>
      </c>
      <c r="D50" s="234"/>
      <c r="E50" s="234"/>
      <c r="F50" s="234"/>
      <c r="G50" s="234"/>
      <c r="H50" s="234"/>
      <c r="I50" s="234"/>
      <c r="J50" s="234"/>
      <c r="K50" s="234"/>
      <c r="L50" s="234"/>
      <c r="M50" s="234"/>
      <c r="N50" s="234"/>
      <c r="O50" s="238"/>
    </row>
    <row r="51" spans="2:15" ht="12.75">
      <c r="B51" s="199" t="s">
        <v>265</v>
      </c>
      <c r="C51" s="233" t="s">
        <v>342</v>
      </c>
      <c r="D51" s="234"/>
      <c r="E51" s="234"/>
      <c r="F51" s="234"/>
      <c r="G51" s="234"/>
      <c r="H51" s="234"/>
      <c r="I51" s="234"/>
      <c r="J51" s="234"/>
      <c r="K51" s="234"/>
      <c r="L51" s="234"/>
      <c r="M51" s="234"/>
      <c r="N51" s="234"/>
      <c r="O51" s="238"/>
    </row>
    <row r="52" spans="2:15" ht="12.75">
      <c r="B52" s="199" t="s">
        <v>265</v>
      </c>
      <c r="C52" s="233" t="s">
        <v>327</v>
      </c>
      <c r="D52" s="234"/>
      <c r="E52" s="234"/>
      <c r="F52" s="234"/>
      <c r="G52" s="234"/>
      <c r="H52" s="234"/>
      <c r="I52" s="234"/>
      <c r="J52" s="234"/>
      <c r="K52" s="234"/>
      <c r="L52" s="234"/>
      <c r="M52" s="234"/>
      <c r="N52" s="234"/>
      <c r="O52" s="238"/>
    </row>
    <row r="53" spans="2:15" ht="12.75">
      <c r="B53" s="199" t="s">
        <v>266</v>
      </c>
      <c r="C53" s="233" t="s">
        <v>302</v>
      </c>
      <c r="D53" s="234"/>
      <c r="E53" s="234"/>
      <c r="F53" s="234"/>
      <c r="G53" s="234"/>
      <c r="H53" s="234"/>
      <c r="I53" s="234"/>
      <c r="J53" s="234"/>
      <c r="K53" s="234"/>
      <c r="L53" s="234"/>
      <c r="M53" s="234"/>
      <c r="N53" s="234"/>
      <c r="O53" s="238"/>
    </row>
    <row r="54" spans="2:15" ht="12.75">
      <c r="B54" s="199" t="s">
        <v>17</v>
      </c>
      <c r="C54" s="233" t="s">
        <v>166</v>
      </c>
      <c r="D54" s="234"/>
      <c r="E54" s="234"/>
      <c r="F54" s="234"/>
      <c r="G54" s="234"/>
      <c r="H54" s="234"/>
      <c r="I54" s="234"/>
      <c r="J54" s="234"/>
      <c r="K54" s="234"/>
      <c r="L54" s="234"/>
      <c r="M54" s="234"/>
      <c r="N54" s="234"/>
      <c r="O54" s="238"/>
    </row>
    <row r="55" spans="2:15" ht="12.75">
      <c r="B55" s="199" t="s">
        <v>18</v>
      </c>
      <c r="C55" s="233" t="s">
        <v>343</v>
      </c>
      <c r="D55" s="234"/>
      <c r="E55" s="234"/>
      <c r="F55" s="234"/>
      <c r="G55" s="234"/>
      <c r="H55" s="234"/>
      <c r="I55" s="234"/>
      <c r="J55" s="234"/>
      <c r="K55" s="234"/>
      <c r="L55" s="234"/>
      <c r="M55" s="234"/>
      <c r="N55" s="234"/>
      <c r="O55" s="238"/>
    </row>
    <row r="56" spans="2:15" ht="12.75">
      <c r="B56" s="199" t="s">
        <v>22</v>
      </c>
      <c r="C56" s="233" t="s">
        <v>193</v>
      </c>
      <c r="D56" s="234"/>
      <c r="E56" s="234"/>
      <c r="F56" s="234"/>
      <c r="G56" s="234"/>
      <c r="H56" s="234"/>
      <c r="I56" s="234"/>
      <c r="J56" s="234"/>
      <c r="K56" s="234"/>
      <c r="L56" s="234"/>
      <c r="M56" s="234"/>
      <c r="N56" s="234"/>
      <c r="O56" s="238"/>
    </row>
    <row r="57" spans="2:15" ht="12.75">
      <c r="B57" s="199" t="s">
        <v>23</v>
      </c>
      <c r="C57" s="233" t="s">
        <v>174</v>
      </c>
      <c r="D57" s="234"/>
      <c r="E57" s="234"/>
      <c r="F57" s="234"/>
      <c r="G57" s="234"/>
      <c r="H57" s="234"/>
      <c r="I57" s="234"/>
      <c r="J57" s="234"/>
      <c r="K57" s="234"/>
      <c r="L57" s="234"/>
      <c r="M57" s="234"/>
      <c r="N57" s="234"/>
      <c r="O57" s="238"/>
    </row>
    <row r="58" spans="2:15" ht="12.75">
      <c r="B58" s="199" t="s">
        <v>303</v>
      </c>
      <c r="C58" s="233" t="s">
        <v>258</v>
      </c>
      <c r="D58" s="234"/>
      <c r="E58" s="234"/>
      <c r="F58" s="234"/>
      <c r="G58" s="234"/>
      <c r="H58" s="234"/>
      <c r="I58" s="234"/>
      <c r="J58" s="234"/>
      <c r="K58" s="234"/>
      <c r="L58" s="234"/>
      <c r="M58" s="234"/>
      <c r="N58" s="234"/>
      <c r="O58" s="238"/>
    </row>
    <row r="59" spans="2:15" ht="12.75">
      <c r="B59" s="199" t="s">
        <v>25</v>
      </c>
      <c r="C59" s="303" t="s">
        <v>344</v>
      </c>
      <c r="D59" s="234"/>
      <c r="E59" s="234"/>
      <c r="F59" s="234"/>
      <c r="G59" s="234"/>
      <c r="H59" s="234"/>
      <c r="I59" s="234"/>
      <c r="J59" s="234"/>
      <c r="K59" s="234"/>
      <c r="L59" s="234"/>
      <c r="M59" s="234"/>
      <c r="N59" s="234"/>
      <c r="O59" s="238"/>
    </row>
    <row r="60" spans="2:15" ht="12.75">
      <c r="B60" s="199" t="s">
        <v>26</v>
      </c>
      <c r="C60" s="233" t="s">
        <v>345</v>
      </c>
      <c r="D60" s="234"/>
      <c r="E60" s="234"/>
      <c r="F60" s="234"/>
      <c r="G60" s="234"/>
      <c r="H60" s="234"/>
      <c r="I60" s="234"/>
      <c r="J60" s="234"/>
      <c r="K60" s="234"/>
      <c r="L60" s="234"/>
      <c r="M60" s="234"/>
      <c r="N60" s="234"/>
      <c r="O60" s="238"/>
    </row>
    <row r="61" spans="2:15" ht="13.5" thickBot="1">
      <c r="B61" s="200" t="s">
        <v>27</v>
      </c>
      <c r="C61" s="295" t="s">
        <v>307</v>
      </c>
      <c r="D61" s="296"/>
      <c r="E61" s="296"/>
      <c r="F61" s="296"/>
      <c r="G61" s="296"/>
      <c r="H61" s="296"/>
      <c r="I61" s="296"/>
      <c r="J61" s="296"/>
      <c r="K61" s="296"/>
      <c r="L61" s="296"/>
      <c r="M61" s="296"/>
      <c r="N61" s="296"/>
      <c r="O61" s="297"/>
    </row>
  </sheetData>
  <sheetProtection/>
  <mergeCells count="20">
    <mergeCell ref="J4:J5"/>
    <mergeCell ref="S4:S5"/>
    <mergeCell ref="A37:Q37"/>
    <mergeCell ref="M4:M5"/>
    <mergeCell ref="N4:N5"/>
    <mergeCell ref="O4:O5"/>
    <mergeCell ref="A4:A5"/>
    <mergeCell ref="D4:D5"/>
    <mergeCell ref="E4:E5"/>
    <mergeCell ref="C4:C5"/>
    <mergeCell ref="B40:O40"/>
    <mergeCell ref="R4:R5"/>
    <mergeCell ref="K4:K5"/>
    <mergeCell ref="L4:L5"/>
    <mergeCell ref="T4:T5"/>
    <mergeCell ref="Q4:Q5"/>
    <mergeCell ref="P4:P5"/>
    <mergeCell ref="B4:B5"/>
    <mergeCell ref="I4:I5"/>
    <mergeCell ref="F4:H4"/>
  </mergeCells>
  <printOptions/>
  <pageMargins left="0.75" right="0.75" top="1" bottom="1" header="0.5" footer="0.5"/>
  <pageSetup fitToHeight="1" fitToWidth="1" horizontalDpi="600" verticalDpi="600" orientation="landscape" paperSize="9" scale="48" r:id="rId1"/>
  <headerFooter alignWithMargins="0">
    <oddHeader>&amp;C&amp;14Purchase of land&amp;R&amp;P (&amp;N)</oddHeader>
    <oddFooter>&amp;CPurchase of land &amp;P (&amp;N)&amp;R&amp;F</oddFooter>
  </headerFooter>
</worksheet>
</file>

<file path=xl/worksheets/sheet11.xml><?xml version="1.0" encoding="utf-8"?>
<worksheet xmlns="http://schemas.openxmlformats.org/spreadsheetml/2006/main" xmlns:r="http://schemas.openxmlformats.org/officeDocument/2006/relationships">
  <sheetPr codeName="Sheet13">
    <pageSetUpPr fitToPage="1"/>
  </sheetPr>
  <dimension ref="A1:Q58"/>
  <sheetViews>
    <sheetView zoomScale="75" zoomScaleNormal="75" zoomScalePageLayoutView="0" workbookViewId="0" topLeftCell="A1">
      <selection activeCell="H6" sqref="H6"/>
    </sheetView>
  </sheetViews>
  <sheetFormatPr defaultColWidth="9.140625" defaultRowHeight="12.75"/>
  <cols>
    <col min="1" max="2" width="10.140625" style="0" customWidth="1"/>
    <col min="3" max="3" width="15.00390625" style="0" customWidth="1"/>
    <col min="4" max="7" width="13.8515625" style="0" customWidth="1"/>
    <col min="8" max="9" width="9.28125" style="0" customWidth="1"/>
    <col min="10" max="10" width="18.28125" style="0" customWidth="1"/>
    <col min="11" max="11" width="20.57421875" style="0" customWidth="1"/>
    <col min="12" max="12" width="20.8515625" style="0" customWidth="1"/>
    <col min="13" max="13" width="23.00390625" style="0" customWidth="1"/>
    <col min="14" max="14" width="15.421875" style="0" customWidth="1"/>
    <col min="15" max="15" width="17.7109375" style="0" customWidth="1"/>
    <col min="16" max="16" width="19.00390625" style="0" customWidth="1"/>
  </cols>
  <sheetData>
    <row r="1" ht="15">
      <c r="C1" s="43" t="s">
        <v>172</v>
      </c>
    </row>
    <row r="2" spans="3:11" ht="15">
      <c r="C2" s="43"/>
      <c r="D2" s="141"/>
      <c r="E2" s="44">
        <f>P37</f>
        <v>0</v>
      </c>
      <c r="F2" s="141"/>
      <c r="G2" s="141"/>
      <c r="H2" s="141"/>
      <c r="I2" s="141"/>
      <c r="J2" s="20"/>
      <c r="K2" s="11"/>
    </row>
    <row r="3" ht="13.5" thickBot="1"/>
    <row r="4" spans="1:17" ht="14.25" thickBot="1" thickTop="1">
      <c r="A4" s="486" t="s">
        <v>4</v>
      </c>
      <c r="B4" s="472" t="s">
        <v>5</v>
      </c>
      <c r="C4" s="478" t="s">
        <v>142</v>
      </c>
      <c r="D4" s="480"/>
      <c r="E4" s="478" t="s">
        <v>7</v>
      </c>
      <c r="F4" s="478" t="s">
        <v>8</v>
      </c>
      <c r="G4" s="478" t="s">
        <v>9</v>
      </c>
      <c r="H4" s="474" t="s">
        <v>267</v>
      </c>
      <c r="I4" s="474" t="s">
        <v>271</v>
      </c>
      <c r="J4" s="478" t="s">
        <v>10</v>
      </c>
      <c r="K4" s="478" t="s">
        <v>13</v>
      </c>
      <c r="L4" s="478" t="s">
        <v>17</v>
      </c>
      <c r="M4" s="478" t="s">
        <v>18</v>
      </c>
      <c r="N4" s="478" t="s">
        <v>22</v>
      </c>
      <c r="O4" s="472" t="s">
        <v>23</v>
      </c>
      <c r="P4" s="481" t="s">
        <v>24</v>
      </c>
      <c r="Q4" s="476" t="s">
        <v>25</v>
      </c>
    </row>
    <row r="5" spans="1:17" s="3" customFormat="1" ht="13.5" thickBot="1">
      <c r="A5" s="487"/>
      <c r="B5" s="473"/>
      <c r="C5" s="150" t="s">
        <v>6</v>
      </c>
      <c r="D5" s="150" t="s">
        <v>49</v>
      </c>
      <c r="E5" s="479"/>
      <c r="F5" s="479"/>
      <c r="G5" s="479"/>
      <c r="H5" s="475"/>
      <c r="I5" s="475"/>
      <c r="J5" s="479"/>
      <c r="K5" s="479"/>
      <c r="L5" s="479"/>
      <c r="M5" s="479"/>
      <c r="N5" s="479"/>
      <c r="O5" s="473"/>
      <c r="P5" s="482"/>
      <c r="Q5" s="477"/>
    </row>
    <row r="6" spans="1:17" s="6" customFormat="1" ht="96" thickBot="1">
      <c r="A6" s="85" t="s">
        <v>137</v>
      </c>
      <c r="B6" s="179" t="s">
        <v>21</v>
      </c>
      <c r="C6" s="87" t="s">
        <v>141</v>
      </c>
      <c r="D6" s="87" t="s">
        <v>126</v>
      </c>
      <c r="E6" s="87" t="s">
        <v>14</v>
      </c>
      <c r="F6" s="87" t="s">
        <v>143</v>
      </c>
      <c r="G6" s="87" t="s">
        <v>144</v>
      </c>
      <c r="H6" s="229" t="s">
        <v>301</v>
      </c>
      <c r="I6" s="229" t="s">
        <v>275</v>
      </c>
      <c r="J6" s="87" t="s">
        <v>145</v>
      </c>
      <c r="K6" s="86" t="s">
        <v>146</v>
      </c>
      <c r="L6" s="306" t="s">
        <v>170</v>
      </c>
      <c r="M6" s="314" t="s">
        <v>171</v>
      </c>
      <c r="N6" s="87" t="s">
        <v>3</v>
      </c>
      <c r="O6" s="87" t="s">
        <v>196</v>
      </c>
      <c r="P6" s="194" t="s">
        <v>197</v>
      </c>
      <c r="Q6" s="229" t="s">
        <v>272</v>
      </c>
    </row>
    <row r="7" spans="1:17" s="3" customFormat="1" ht="13.5" thickBot="1">
      <c r="A7" s="10">
        <v>1</v>
      </c>
      <c r="B7" s="177"/>
      <c r="C7" s="5"/>
      <c r="D7" s="5"/>
      <c r="E7" s="5"/>
      <c r="F7" s="5"/>
      <c r="G7" s="5"/>
      <c r="H7" s="5"/>
      <c r="I7" s="5"/>
      <c r="J7" s="5"/>
      <c r="K7" s="5"/>
      <c r="L7" s="252"/>
      <c r="M7" s="252"/>
      <c r="N7" s="152">
        <f>IF('Individual Cost Statement '!$E$22&lt;1,1,VLOOKUP(B7,'Individual Cost Statement '!$E$22:$F$26,2,FALSE))</f>
        <v>1</v>
      </c>
      <c r="O7" s="142" t="str">
        <f>IF(L7&lt;&gt;0,L7/N7," ")</f>
        <v> </v>
      </c>
      <c r="P7" s="174" t="str">
        <f aca="true" t="shared" si="0" ref="P7:P36">IF(M7&lt;&gt;0,M7/N7," ")</f>
        <v> </v>
      </c>
      <c r="Q7" s="16"/>
    </row>
    <row r="8" spans="1:17" s="3" customFormat="1" ht="13.5" thickBot="1">
      <c r="A8" s="10">
        <f>A7+1</f>
        <v>2</v>
      </c>
      <c r="B8" s="177"/>
      <c r="C8" s="5"/>
      <c r="D8" s="5"/>
      <c r="E8" s="5"/>
      <c r="F8" s="5"/>
      <c r="G8" s="5"/>
      <c r="H8" s="5"/>
      <c r="I8" s="5"/>
      <c r="J8" s="5"/>
      <c r="K8" s="5"/>
      <c r="L8" s="252"/>
      <c r="M8" s="252"/>
      <c r="N8" s="152">
        <f>IF('Individual Cost Statement '!$E$22&lt;1,1,VLOOKUP(B8,'Individual Cost Statement '!$E$22:$F$26,2,FALSE))</f>
        <v>1</v>
      </c>
      <c r="O8" s="142" t="str">
        <f aca="true" t="shared" si="1" ref="O8:O36">IF(L8&lt;&gt;0,L8/N8," ")</f>
        <v> </v>
      </c>
      <c r="P8" s="174" t="str">
        <f t="shared" si="0"/>
        <v> </v>
      </c>
      <c r="Q8" s="16"/>
    </row>
    <row r="9" spans="1:17" s="3" customFormat="1" ht="13.5" thickBot="1">
      <c r="A9" s="10">
        <f aca="true" t="shared" si="2" ref="A9:A36">A8+1</f>
        <v>3</v>
      </c>
      <c r="B9" s="177"/>
      <c r="C9" s="5"/>
      <c r="D9" s="5"/>
      <c r="E9" s="5"/>
      <c r="F9" s="5"/>
      <c r="G9" s="5"/>
      <c r="H9" s="5"/>
      <c r="I9" s="5"/>
      <c r="J9" s="5"/>
      <c r="K9" s="5"/>
      <c r="L9" s="252"/>
      <c r="M9" s="252"/>
      <c r="N9" s="152">
        <f>IF('Individual Cost Statement '!$E$22&lt;1,1,VLOOKUP(B9,'Individual Cost Statement '!$E$22:$F$26,2,FALSE))</f>
        <v>1</v>
      </c>
      <c r="O9" s="142" t="str">
        <f t="shared" si="1"/>
        <v> </v>
      </c>
      <c r="P9" s="174" t="str">
        <f t="shared" si="0"/>
        <v> </v>
      </c>
      <c r="Q9" s="16"/>
    </row>
    <row r="10" spans="1:17" s="3" customFormat="1" ht="13.5" thickBot="1">
      <c r="A10" s="10">
        <f t="shared" si="2"/>
        <v>4</v>
      </c>
      <c r="B10" s="177"/>
      <c r="C10" s="5"/>
      <c r="D10" s="5"/>
      <c r="E10" s="5"/>
      <c r="F10" s="5"/>
      <c r="G10" s="5"/>
      <c r="H10" s="5"/>
      <c r="I10" s="5"/>
      <c r="J10" s="5"/>
      <c r="K10" s="5"/>
      <c r="L10" s="252"/>
      <c r="M10" s="252"/>
      <c r="N10" s="152">
        <f>IF('Individual Cost Statement '!$E$22&lt;1,1,VLOOKUP(B10,'Individual Cost Statement '!$E$22:$F$26,2,FALSE))</f>
        <v>1</v>
      </c>
      <c r="O10" s="142" t="str">
        <f t="shared" si="1"/>
        <v> </v>
      </c>
      <c r="P10" s="174" t="str">
        <f t="shared" si="0"/>
        <v> </v>
      </c>
      <c r="Q10" s="16"/>
    </row>
    <row r="11" spans="1:17" s="3" customFormat="1" ht="13.5" thickBot="1">
      <c r="A11" s="10">
        <f t="shared" si="2"/>
        <v>5</v>
      </c>
      <c r="B11" s="177"/>
      <c r="C11" s="5"/>
      <c r="D11" s="5"/>
      <c r="E11" s="5"/>
      <c r="F11" s="5"/>
      <c r="G11" s="5"/>
      <c r="H11" s="5"/>
      <c r="I11" s="5"/>
      <c r="J11" s="5"/>
      <c r="K11" s="5"/>
      <c r="L11" s="252"/>
      <c r="M11" s="252"/>
      <c r="N11" s="152">
        <f>IF('Individual Cost Statement '!$E$22&lt;1,1,VLOOKUP(B11,'Individual Cost Statement '!$E$22:$F$26,2,FALSE))</f>
        <v>1</v>
      </c>
      <c r="O11" s="142" t="str">
        <f t="shared" si="1"/>
        <v> </v>
      </c>
      <c r="P11" s="174" t="str">
        <f t="shared" si="0"/>
        <v> </v>
      </c>
      <c r="Q11" s="16"/>
    </row>
    <row r="12" spans="1:17" s="3" customFormat="1" ht="13.5" thickBot="1">
      <c r="A12" s="10">
        <f t="shared" si="2"/>
        <v>6</v>
      </c>
      <c r="B12" s="177"/>
      <c r="C12" s="5"/>
      <c r="D12" s="5"/>
      <c r="E12" s="5"/>
      <c r="F12" s="5"/>
      <c r="G12" s="5"/>
      <c r="H12" s="5"/>
      <c r="I12" s="5"/>
      <c r="J12" s="5"/>
      <c r="K12" s="5"/>
      <c r="L12" s="252"/>
      <c r="M12" s="252"/>
      <c r="N12" s="152">
        <f>IF('Individual Cost Statement '!$E$22&lt;1,1,VLOOKUP(B12,'Individual Cost Statement '!$E$22:$F$26,2,FALSE))</f>
        <v>1</v>
      </c>
      <c r="O12" s="142" t="str">
        <f t="shared" si="1"/>
        <v> </v>
      </c>
      <c r="P12" s="174" t="str">
        <f t="shared" si="0"/>
        <v> </v>
      </c>
      <c r="Q12" s="16"/>
    </row>
    <row r="13" spans="1:17" s="3" customFormat="1" ht="13.5" thickBot="1">
      <c r="A13" s="10">
        <f t="shared" si="2"/>
        <v>7</v>
      </c>
      <c r="B13" s="177"/>
      <c r="C13" s="5"/>
      <c r="D13" s="5"/>
      <c r="E13" s="5"/>
      <c r="F13" s="5"/>
      <c r="G13" s="5"/>
      <c r="H13" s="5"/>
      <c r="I13" s="5"/>
      <c r="J13" s="5"/>
      <c r="K13" s="5"/>
      <c r="L13" s="252"/>
      <c r="M13" s="252"/>
      <c r="N13" s="152">
        <f>IF('Individual Cost Statement '!$E$22&lt;1,1,VLOOKUP(B13,'Individual Cost Statement '!$E$22:$F$26,2,FALSE))</f>
        <v>1</v>
      </c>
      <c r="O13" s="142" t="str">
        <f t="shared" si="1"/>
        <v> </v>
      </c>
      <c r="P13" s="174" t="str">
        <f t="shared" si="0"/>
        <v> </v>
      </c>
      <c r="Q13" s="16"/>
    </row>
    <row r="14" spans="1:17" s="3" customFormat="1" ht="13.5" thickBot="1">
      <c r="A14" s="10">
        <f t="shared" si="2"/>
        <v>8</v>
      </c>
      <c r="B14" s="177"/>
      <c r="C14" s="5"/>
      <c r="D14" s="5"/>
      <c r="E14" s="5"/>
      <c r="F14" s="5"/>
      <c r="G14" s="5"/>
      <c r="H14" s="5"/>
      <c r="I14" s="5"/>
      <c r="J14" s="5"/>
      <c r="K14" s="5"/>
      <c r="L14" s="252"/>
      <c r="M14" s="252"/>
      <c r="N14" s="152">
        <f>IF('Individual Cost Statement '!$E$22&lt;1,1,VLOOKUP(B14,'Individual Cost Statement '!$E$22:$F$26,2,FALSE))</f>
        <v>1</v>
      </c>
      <c r="O14" s="142" t="str">
        <f t="shared" si="1"/>
        <v> </v>
      </c>
      <c r="P14" s="174" t="str">
        <f t="shared" si="0"/>
        <v> </v>
      </c>
      <c r="Q14" s="16"/>
    </row>
    <row r="15" spans="1:17" s="3" customFormat="1" ht="13.5" thickBot="1">
      <c r="A15" s="10">
        <f t="shared" si="2"/>
        <v>9</v>
      </c>
      <c r="B15" s="177"/>
      <c r="C15" s="5"/>
      <c r="D15" s="5"/>
      <c r="E15" s="5"/>
      <c r="F15" s="5"/>
      <c r="G15" s="5"/>
      <c r="H15" s="5"/>
      <c r="I15" s="5"/>
      <c r="J15" s="5"/>
      <c r="K15" s="5"/>
      <c r="L15" s="252"/>
      <c r="M15" s="252"/>
      <c r="N15" s="152">
        <f>IF('Individual Cost Statement '!$E$22&lt;1,1,VLOOKUP(B15,'Individual Cost Statement '!$E$22:$F$26,2,FALSE))</f>
        <v>1</v>
      </c>
      <c r="O15" s="142" t="str">
        <f t="shared" si="1"/>
        <v> </v>
      </c>
      <c r="P15" s="174" t="str">
        <f t="shared" si="0"/>
        <v> </v>
      </c>
      <c r="Q15" s="16"/>
    </row>
    <row r="16" spans="1:17" s="3" customFormat="1" ht="13.5" thickBot="1">
      <c r="A16" s="10">
        <f t="shared" si="2"/>
        <v>10</v>
      </c>
      <c r="B16" s="177"/>
      <c r="C16" s="5"/>
      <c r="D16" s="5"/>
      <c r="E16" s="5"/>
      <c r="F16" s="5"/>
      <c r="G16" s="5"/>
      <c r="H16" s="5"/>
      <c r="I16" s="5"/>
      <c r="J16" s="5"/>
      <c r="K16" s="5"/>
      <c r="L16" s="252"/>
      <c r="M16" s="252"/>
      <c r="N16" s="152">
        <f>IF('Individual Cost Statement '!$E$22&lt;1,1,VLOOKUP(B16,'Individual Cost Statement '!$E$22:$F$26,2,FALSE))</f>
        <v>1</v>
      </c>
      <c r="O16" s="142" t="str">
        <f t="shared" si="1"/>
        <v> </v>
      </c>
      <c r="P16" s="174" t="str">
        <f t="shared" si="0"/>
        <v> </v>
      </c>
      <c r="Q16" s="16"/>
    </row>
    <row r="17" spans="1:17" s="3" customFormat="1" ht="13.5" thickBot="1">
      <c r="A17" s="10">
        <f t="shared" si="2"/>
        <v>11</v>
      </c>
      <c r="B17" s="177"/>
      <c r="C17" s="5"/>
      <c r="D17" s="5"/>
      <c r="E17" s="5"/>
      <c r="F17" s="5"/>
      <c r="G17" s="5"/>
      <c r="H17" s="5"/>
      <c r="I17" s="5"/>
      <c r="J17" s="5"/>
      <c r="K17" s="5"/>
      <c r="L17" s="252"/>
      <c r="M17" s="252"/>
      <c r="N17" s="152">
        <f>IF('Individual Cost Statement '!$E$22&lt;1,1,VLOOKUP(B17,'Individual Cost Statement '!$E$22:$F$26,2,FALSE))</f>
        <v>1</v>
      </c>
      <c r="O17" s="142" t="str">
        <f t="shared" si="1"/>
        <v> </v>
      </c>
      <c r="P17" s="174" t="str">
        <f t="shared" si="0"/>
        <v> </v>
      </c>
      <c r="Q17" s="16"/>
    </row>
    <row r="18" spans="1:17" s="3" customFormat="1" ht="13.5" thickBot="1">
      <c r="A18" s="10">
        <f t="shared" si="2"/>
        <v>12</v>
      </c>
      <c r="B18" s="177"/>
      <c r="C18" s="5"/>
      <c r="D18" s="5"/>
      <c r="E18" s="5"/>
      <c r="F18" s="5"/>
      <c r="G18" s="5"/>
      <c r="H18" s="5"/>
      <c r="I18" s="5"/>
      <c r="J18" s="5"/>
      <c r="K18" s="5"/>
      <c r="L18" s="252"/>
      <c r="M18" s="252"/>
      <c r="N18" s="152">
        <f>IF('Individual Cost Statement '!$E$22&lt;1,1,VLOOKUP(B18,'Individual Cost Statement '!$E$22:$F$26,2,FALSE))</f>
        <v>1</v>
      </c>
      <c r="O18" s="142" t="str">
        <f t="shared" si="1"/>
        <v> </v>
      </c>
      <c r="P18" s="174" t="str">
        <f t="shared" si="0"/>
        <v> </v>
      </c>
      <c r="Q18" s="16"/>
    </row>
    <row r="19" spans="1:17" s="3" customFormat="1" ht="13.5" thickBot="1">
      <c r="A19" s="10">
        <f t="shared" si="2"/>
        <v>13</v>
      </c>
      <c r="B19" s="177"/>
      <c r="C19" s="5"/>
      <c r="D19" s="5"/>
      <c r="E19" s="5"/>
      <c r="F19" s="5"/>
      <c r="G19" s="5"/>
      <c r="H19" s="5"/>
      <c r="I19" s="5"/>
      <c r="J19" s="5"/>
      <c r="K19" s="5"/>
      <c r="L19" s="252"/>
      <c r="M19" s="252"/>
      <c r="N19" s="152">
        <f>IF('Individual Cost Statement '!$E$22&lt;1,1,VLOOKUP(B19,'Individual Cost Statement '!$E$22:$F$26,2,FALSE))</f>
        <v>1</v>
      </c>
      <c r="O19" s="142" t="str">
        <f t="shared" si="1"/>
        <v> </v>
      </c>
      <c r="P19" s="174" t="str">
        <f t="shared" si="0"/>
        <v> </v>
      </c>
      <c r="Q19" s="16"/>
    </row>
    <row r="20" spans="1:17" s="3" customFormat="1" ht="13.5" thickBot="1">
      <c r="A20" s="10">
        <f t="shared" si="2"/>
        <v>14</v>
      </c>
      <c r="B20" s="177"/>
      <c r="C20" s="5"/>
      <c r="D20" s="5"/>
      <c r="E20" s="5"/>
      <c r="F20" s="5"/>
      <c r="G20" s="5"/>
      <c r="H20" s="5"/>
      <c r="I20" s="5"/>
      <c r="J20" s="5"/>
      <c r="K20" s="5"/>
      <c r="L20" s="252"/>
      <c r="M20" s="252"/>
      <c r="N20" s="152">
        <f>IF('Individual Cost Statement '!$E$22&lt;1,1,VLOOKUP(B20,'Individual Cost Statement '!$E$22:$F$26,2,FALSE))</f>
        <v>1</v>
      </c>
      <c r="O20" s="142" t="str">
        <f t="shared" si="1"/>
        <v> </v>
      </c>
      <c r="P20" s="174" t="str">
        <f t="shared" si="0"/>
        <v> </v>
      </c>
      <c r="Q20" s="16"/>
    </row>
    <row r="21" spans="1:17" s="3" customFormat="1" ht="13.5" thickBot="1">
      <c r="A21" s="10">
        <f t="shared" si="2"/>
        <v>15</v>
      </c>
      <c r="B21" s="177"/>
      <c r="C21" s="5"/>
      <c r="D21" s="5"/>
      <c r="E21" s="5"/>
      <c r="F21" s="5"/>
      <c r="G21" s="5"/>
      <c r="H21" s="5"/>
      <c r="I21" s="5"/>
      <c r="J21" s="5"/>
      <c r="K21" s="5"/>
      <c r="L21" s="252"/>
      <c r="M21" s="252"/>
      <c r="N21" s="152">
        <f>IF('Individual Cost Statement '!$E$22&lt;1,1,VLOOKUP(B21,'Individual Cost Statement '!$E$22:$F$26,2,FALSE))</f>
        <v>1</v>
      </c>
      <c r="O21" s="142" t="str">
        <f t="shared" si="1"/>
        <v> </v>
      </c>
      <c r="P21" s="174" t="str">
        <f t="shared" si="0"/>
        <v> </v>
      </c>
      <c r="Q21" s="16"/>
    </row>
    <row r="22" spans="1:17" s="3" customFormat="1" ht="13.5" thickBot="1">
      <c r="A22" s="10">
        <f t="shared" si="2"/>
        <v>16</v>
      </c>
      <c r="B22" s="177"/>
      <c r="C22" s="5"/>
      <c r="D22" s="5"/>
      <c r="E22" s="5"/>
      <c r="F22" s="5"/>
      <c r="G22" s="5"/>
      <c r="H22" s="5"/>
      <c r="I22" s="5"/>
      <c r="J22" s="5"/>
      <c r="K22" s="5"/>
      <c r="L22" s="252"/>
      <c r="M22" s="252"/>
      <c r="N22" s="152">
        <f>IF('Individual Cost Statement '!$E$22&lt;1,1,VLOOKUP(B22,'Individual Cost Statement '!$E$22:$F$26,2,FALSE))</f>
        <v>1</v>
      </c>
      <c r="O22" s="142" t="str">
        <f t="shared" si="1"/>
        <v> </v>
      </c>
      <c r="P22" s="174" t="str">
        <f t="shared" si="0"/>
        <v> </v>
      </c>
      <c r="Q22" s="16"/>
    </row>
    <row r="23" spans="1:17" s="3" customFormat="1" ht="13.5" thickBot="1">
      <c r="A23" s="10">
        <f t="shared" si="2"/>
        <v>17</v>
      </c>
      <c r="B23" s="177"/>
      <c r="C23" s="5"/>
      <c r="D23" s="5"/>
      <c r="E23" s="5"/>
      <c r="F23" s="5"/>
      <c r="G23" s="5"/>
      <c r="H23" s="5"/>
      <c r="I23" s="5"/>
      <c r="J23" s="5"/>
      <c r="K23" s="5"/>
      <c r="L23" s="252"/>
      <c r="M23" s="252"/>
      <c r="N23" s="152">
        <f>IF('Individual Cost Statement '!$E$22&lt;1,1,VLOOKUP(B23,'Individual Cost Statement '!$E$22:$F$26,2,FALSE))</f>
        <v>1</v>
      </c>
      <c r="O23" s="142" t="str">
        <f t="shared" si="1"/>
        <v> </v>
      </c>
      <c r="P23" s="174" t="str">
        <f t="shared" si="0"/>
        <v> </v>
      </c>
      <c r="Q23" s="16"/>
    </row>
    <row r="24" spans="1:17" s="3" customFormat="1" ht="13.5" thickBot="1">
      <c r="A24" s="10">
        <f t="shared" si="2"/>
        <v>18</v>
      </c>
      <c r="B24" s="177"/>
      <c r="C24" s="5"/>
      <c r="D24" s="5"/>
      <c r="E24" s="5"/>
      <c r="F24" s="5"/>
      <c r="G24" s="5"/>
      <c r="H24" s="5"/>
      <c r="I24" s="5"/>
      <c r="J24" s="5"/>
      <c r="K24" s="5"/>
      <c r="L24" s="252"/>
      <c r="M24" s="252"/>
      <c r="N24" s="152">
        <f>IF('Individual Cost Statement '!$E$22&lt;1,1,VLOOKUP(B24,'Individual Cost Statement '!$E$22:$F$26,2,FALSE))</f>
        <v>1</v>
      </c>
      <c r="O24" s="142" t="str">
        <f t="shared" si="1"/>
        <v> </v>
      </c>
      <c r="P24" s="174" t="str">
        <f t="shared" si="0"/>
        <v> </v>
      </c>
      <c r="Q24" s="16"/>
    </row>
    <row r="25" spans="1:17" s="3" customFormat="1" ht="13.5" thickBot="1">
      <c r="A25" s="10">
        <f t="shared" si="2"/>
        <v>19</v>
      </c>
      <c r="B25" s="177"/>
      <c r="C25" s="5"/>
      <c r="D25" s="5"/>
      <c r="E25" s="5"/>
      <c r="F25" s="5"/>
      <c r="G25" s="5"/>
      <c r="H25" s="5"/>
      <c r="I25" s="5"/>
      <c r="J25" s="5"/>
      <c r="K25" s="5"/>
      <c r="L25" s="252"/>
      <c r="M25" s="252"/>
      <c r="N25" s="152">
        <f>IF('Individual Cost Statement '!$E$22&lt;1,1,VLOOKUP(B25,'Individual Cost Statement '!$E$22:$F$26,2,FALSE))</f>
        <v>1</v>
      </c>
      <c r="O25" s="142" t="str">
        <f t="shared" si="1"/>
        <v> </v>
      </c>
      <c r="P25" s="174" t="str">
        <f t="shared" si="0"/>
        <v> </v>
      </c>
      <c r="Q25" s="16"/>
    </row>
    <row r="26" spans="1:17" s="3" customFormat="1" ht="13.5" thickBot="1">
      <c r="A26" s="10">
        <f t="shared" si="2"/>
        <v>20</v>
      </c>
      <c r="B26" s="177"/>
      <c r="C26" s="5"/>
      <c r="D26" s="5"/>
      <c r="E26" s="5"/>
      <c r="F26" s="5"/>
      <c r="G26" s="5"/>
      <c r="H26" s="5"/>
      <c r="I26" s="5"/>
      <c r="J26" s="5"/>
      <c r="K26" s="5"/>
      <c r="L26" s="252"/>
      <c r="M26" s="252"/>
      <c r="N26" s="152">
        <f>IF('Individual Cost Statement '!$E$22&lt;1,1,VLOOKUP(B26,'Individual Cost Statement '!$E$22:$F$26,2,FALSE))</f>
        <v>1</v>
      </c>
      <c r="O26" s="142" t="str">
        <f t="shared" si="1"/>
        <v> </v>
      </c>
      <c r="P26" s="174" t="str">
        <f t="shared" si="0"/>
        <v> </v>
      </c>
      <c r="Q26" s="16"/>
    </row>
    <row r="27" spans="1:17" s="3" customFormat="1" ht="13.5" thickBot="1">
      <c r="A27" s="10">
        <f t="shared" si="2"/>
        <v>21</v>
      </c>
      <c r="B27" s="177"/>
      <c r="C27" s="5"/>
      <c r="D27" s="5"/>
      <c r="E27" s="5"/>
      <c r="F27" s="5"/>
      <c r="G27" s="5"/>
      <c r="H27" s="5"/>
      <c r="I27" s="5"/>
      <c r="J27" s="5"/>
      <c r="K27" s="5"/>
      <c r="L27" s="252"/>
      <c r="M27" s="252"/>
      <c r="N27" s="152">
        <f>IF('Individual Cost Statement '!$E$22&lt;1,1,VLOOKUP(B27,'Individual Cost Statement '!$E$22:$F$26,2,FALSE))</f>
        <v>1</v>
      </c>
      <c r="O27" s="142" t="str">
        <f t="shared" si="1"/>
        <v> </v>
      </c>
      <c r="P27" s="174" t="str">
        <f t="shared" si="0"/>
        <v> </v>
      </c>
      <c r="Q27" s="16"/>
    </row>
    <row r="28" spans="1:17" s="3" customFormat="1" ht="13.5" thickBot="1">
      <c r="A28" s="10">
        <f t="shared" si="2"/>
        <v>22</v>
      </c>
      <c r="B28" s="177"/>
      <c r="C28" s="5"/>
      <c r="D28" s="5"/>
      <c r="E28" s="5"/>
      <c r="F28" s="5"/>
      <c r="G28" s="5"/>
      <c r="H28" s="5"/>
      <c r="I28" s="5"/>
      <c r="J28" s="5"/>
      <c r="K28" s="5"/>
      <c r="L28" s="252"/>
      <c r="M28" s="252"/>
      <c r="N28" s="152">
        <f>IF('Individual Cost Statement '!$E$22&lt;1,1,VLOOKUP(B28,'Individual Cost Statement '!$E$22:$F$26,2,FALSE))</f>
        <v>1</v>
      </c>
      <c r="O28" s="142" t="str">
        <f t="shared" si="1"/>
        <v> </v>
      </c>
      <c r="P28" s="174" t="str">
        <f t="shared" si="0"/>
        <v> </v>
      </c>
      <c r="Q28" s="16"/>
    </row>
    <row r="29" spans="1:17" s="3" customFormat="1" ht="13.5" thickBot="1">
      <c r="A29" s="10">
        <f t="shared" si="2"/>
        <v>23</v>
      </c>
      <c r="B29" s="177"/>
      <c r="C29" s="5"/>
      <c r="D29" s="5"/>
      <c r="E29" s="5"/>
      <c r="F29" s="5"/>
      <c r="G29" s="5"/>
      <c r="H29" s="5"/>
      <c r="I29" s="5"/>
      <c r="J29" s="5"/>
      <c r="K29" s="5"/>
      <c r="L29" s="252"/>
      <c r="M29" s="252"/>
      <c r="N29" s="152">
        <f>IF('Individual Cost Statement '!$E$22&lt;1,1,VLOOKUP(B29,'Individual Cost Statement '!$E$22:$F$26,2,FALSE))</f>
        <v>1</v>
      </c>
      <c r="O29" s="142" t="str">
        <f t="shared" si="1"/>
        <v> </v>
      </c>
      <c r="P29" s="174" t="str">
        <f t="shared" si="0"/>
        <v> </v>
      </c>
      <c r="Q29" s="16"/>
    </row>
    <row r="30" spans="1:17" s="3" customFormat="1" ht="13.5" thickBot="1">
      <c r="A30" s="10">
        <f t="shared" si="2"/>
        <v>24</v>
      </c>
      <c r="B30" s="177"/>
      <c r="C30" s="5"/>
      <c r="D30" s="5"/>
      <c r="E30" s="5"/>
      <c r="F30" s="5"/>
      <c r="G30" s="5"/>
      <c r="H30" s="5"/>
      <c r="I30" s="5"/>
      <c r="J30" s="5"/>
      <c r="K30" s="5"/>
      <c r="L30" s="252"/>
      <c r="M30" s="252"/>
      <c r="N30" s="152">
        <f>IF('Individual Cost Statement '!$E$22&lt;1,1,VLOOKUP(B30,'Individual Cost Statement '!$E$22:$F$26,2,FALSE))</f>
        <v>1</v>
      </c>
      <c r="O30" s="142" t="str">
        <f t="shared" si="1"/>
        <v> </v>
      </c>
      <c r="P30" s="174" t="str">
        <f t="shared" si="0"/>
        <v> </v>
      </c>
      <c r="Q30" s="16"/>
    </row>
    <row r="31" spans="1:17" s="3" customFormat="1" ht="13.5" thickBot="1">
      <c r="A31" s="10">
        <f t="shared" si="2"/>
        <v>25</v>
      </c>
      <c r="B31" s="177"/>
      <c r="C31" s="5"/>
      <c r="D31" s="5"/>
      <c r="E31" s="5"/>
      <c r="F31" s="5"/>
      <c r="G31" s="5"/>
      <c r="H31" s="5"/>
      <c r="I31" s="5"/>
      <c r="J31" s="5"/>
      <c r="K31" s="5"/>
      <c r="L31" s="252"/>
      <c r="M31" s="252"/>
      <c r="N31" s="152">
        <f>IF('Individual Cost Statement '!$E$22&lt;1,1,VLOOKUP(B31,'Individual Cost Statement '!$E$22:$F$26,2,FALSE))</f>
        <v>1</v>
      </c>
      <c r="O31" s="142" t="str">
        <f t="shared" si="1"/>
        <v> </v>
      </c>
      <c r="P31" s="174" t="str">
        <f t="shared" si="0"/>
        <v> </v>
      </c>
      <c r="Q31" s="16"/>
    </row>
    <row r="32" spans="1:17" s="3" customFormat="1" ht="13.5" thickBot="1">
      <c r="A32" s="10">
        <f t="shared" si="2"/>
        <v>26</v>
      </c>
      <c r="B32" s="177"/>
      <c r="C32" s="5"/>
      <c r="D32" s="5"/>
      <c r="E32" s="5"/>
      <c r="F32" s="5"/>
      <c r="G32" s="5"/>
      <c r="H32" s="5"/>
      <c r="I32" s="5"/>
      <c r="J32" s="5"/>
      <c r="K32" s="5"/>
      <c r="L32" s="252"/>
      <c r="M32" s="252"/>
      <c r="N32" s="152">
        <f>IF('Individual Cost Statement '!$E$22&lt;1,1,VLOOKUP(B32,'Individual Cost Statement '!$E$22:$F$26,2,FALSE))</f>
        <v>1</v>
      </c>
      <c r="O32" s="142" t="str">
        <f t="shared" si="1"/>
        <v> </v>
      </c>
      <c r="P32" s="174" t="str">
        <f t="shared" si="0"/>
        <v> </v>
      </c>
      <c r="Q32" s="16"/>
    </row>
    <row r="33" spans="1:17" s="3" customFormat="1" ht="13.5" thickBot="1">
      <c r="A33" s="10">
        <f t="shared" si="2"/>
        <v>27</v>
      </c>
      <c r="B33" s="177"/>
      <c r="C33" s="5"/>
      <c r="D33" s="5"/>
      <c r="E33" s="5"/>
      <c r="F33" s="5"/>
      <c r="G33" s="5"/>
      <c r="H33" s="5"/>
      <c r="I33" s="5"/>
      <c r="J33" s="5"/>
      <c r="K33" s="5"/>
      <c r="L33" s="252"/>
      <c r="M33" s="252"/>
      <c r="N33" s="152">
        <f>IF('Individual Cost Statement '!$E$22&lt;1,1,VLOOKUP(B33,'Individual Cost Statement '!$E$22:$F$26,2,FALSE))</f>
        <v>1</v>
      </c>
      <c r="O33" s="142" t="str">
        <f t="shared" si="1"/>
        <v> </v>
      </c>
      <c r="P33" s="174" t="str">
        <f t="shared" si="0"/>
        <v> </v>
      </c>
      <c r="Q33" s="16"/>
    </row>
    <row r="34" spans="1:17" s="3" customFormat="1" ht="13.5" thickBot="1">
      <c r="A34" s="10">
        <f t="shared" si="2"/>
        <v>28</v>
      </c>
      <c r="B34" s="177"/>
      <c r="C34" s="5"/>
      <c r="D34" s="5"/>
      <c r="E34" s="5"/>
      <c r="F34" s="5"/>
      <c r="G34" s="5"/>
      <c r="H34" s="5"/>
      <c r="I34" s="5"/>
      <c r="J34" s="5"/>
      <c r="K34" s="5"/>
      <c r="L34" s="252"/>
      <c r="M34" s="252"/>
      <c r="N34" s="152">
        <f>IF('Individual Cost Statement '!$E$22&lt;1,1,VLOOKUP(B34,'Individual Cost Statement '!$E$22:$F$26,2,FALSE))</f>
        <v>1</v>
      </c>
      <c r="O34" s="142" t="str">
        <f t="shared" si="1"/>
        <v> </v>
      </c>
      <c r="P34" s="174" t="str">
        <f t="shared" si="0"/>
        <v> </v>
      </c>
      <c r="Q34" s="16"/>
    </row>
    <row r="35" spans="1:17" s="3" customFormat="1" ht="13.5" thickBot="1">
      <c r="A35" s="10">
        <f t="shared" si="2"/>
        <v>29</v>
      </c>
      <c r="B35" s="177"/>
      <c r="C35" s="5"/>
      <c r="D35" s="5"/>
      <c r="E35" s="5"/>
      <c r="F35" s="5"/>
      <c r="G35" s="5"/>
      <c r="H35" s="5"/>
      <c r="I35" s="5"/>
      <c r="J35" s="5"/>
      <c r="K35" s="5"/>
      <c r="L35" s="252"/>
      <c r="M35" s="252"/>
      <c r="N35" s="152">
        <f>IF('Individual Cost Statement '!$E$22&lt;1,1,VLOOKUP(B35,'Individual Cost Statement '!$E$22:$F$26,2,FALSE))</f>
        <v>1</v>
      </c>
      <c r="O35" s="142" t="str">
        <f t="shared" si="1"/>
        <v> </v>
      </c>
      <c r="P35" s="174" t="str">
        <f t="shared" si="0"/>
        <v> </v>
      </c>
      <c r="Q35" s="16"/>
    </row>
    <row r="36" spans="1:17" s="3" customFormat="1" ht="13.5" thickBot="1">
      <c r="A36" s="10">
        <f t="shared" si="2"/>
        <v>30</v>
      </c>
      <c r="B36" s="177"/>
      <c r="C36" s="5"/>
      <c r="D36" s="5"/>
      <c r="E36" s="5"/>
      <c r="F36" s="5"/>
      <c r="G36" s="5"/>
      <c r="H36" s="5"/>
      <c r="I36" s="5"/>
      <c r="J36" s="5"/>
      <c r="K36" s="5"/>
      <c r="L36" s="252"/>
      <c r="M36" s="252"/>
      <c r="N36" s="152">
        <f>IF('Individual Cost Statement '!$E$22&lt;1,1,VLOOKUP(B36,'Individual Cost Statement '!$E$22:$F$26,2,FALSE))</f>
        <v>1</v>
      </c>
      <c r="O36" s="142" t="str">
        <f t="shared" si="1"/>
        <v> </v>
      </c>
      <c r="P36" s="174" t="str">
        <f t="shared" si="0"/>
        <v> </v>
      </c>
      <c r="Q36" s="16"/>
    </row>
    <row r="37" spans="1:16" s="3" customFormat="1" ht="13.5" thickBot="1">
      <c r="A37" s="435" t="s">
        <v>73</v>
      </c>
      <c r="B37" s="436"/>
      <c r="C37" s="483"/>
      <c r="D37" s="483"/>
      <c r="E37" s="483"/>
      <c r="F37" s="483"/>
      <c r="G37" s="483"/>
      <c r="H37" s="483"/>
      <c r="I37" s="483"/>
      <c r="J37" s="483"/>
      <c r="K37" s="483"/>
      <c r="L37" s="483"/>
      <c r="M37" s="483"/>
      <c r="N37" s="484"/>
      <c r="O37" s="191">
        <f>SUM(O7:O36)</f>
        <v>0</v>
      </c>
      <c r="P37" s="195">
        <f>SUM(M7:M36)</f>
        <v>0</v>
      </c>
    </row>
    <row r="38" ht="13.5" thickTop="1"/>
    <row r="39" ht="13.5" thickBot="1"/>
    <row r="40" spans="2:13" ht="13.5" thickBot="1">
      <c r="B40" s="445" t="s">
        <v>231</v>
      </c>
      <c r="C40" s="442"/>
      <c r="D40" s="442"/>
      <c r="E40" s="442"/>
      <c r="F40" s="442"/>
      <c r="G40" s="442"/>
      <c r="H40" s="442"/>
      <c r="I40" s="442"/>
      <c r="J40" s="442"/>
      <c r="K40" s="442"/>
      <c r="L40" s="442"/>
      <c r="M40" s="443"/>
    </row>
    <row r="41" spans="2:15" ht="12.75">
      <c r="B41" s="203" t="s">
        <v>47</v>
      </c>
      <c r="C41" s="316" t="s">
        <v>48</v>
      </c>
      <c r="D41" s="315"/>
      <c r="E41" s="315"/>
      <c r="F41" s="315"/>
      <c r="G41" s="315"/>
      <c r="H41" s="315"/>
      <c r="I41" s="315"/>
      <c r="J41" s="315"/>
      <c r="K41" s="315"/>
      <c r="L41" s="315"/>
      <c r="M41" s="317"/>
      <c r="N41" s="313"/>
      <c r="O41" s="313"/>
    </row>
    <row r="42" spans="2:15" ht="12.75">
      <c r="B42" s="199" t="s">
        <v>4</v>
      </c>
      <c r="C42" s="293" t="s">
        <v>110</v>
      </c>
      <c r="D42" s="234"/>
      <c r="E42" s="234"/>
      <c r="F42" s="234"/>
      <c r="G42" s="234"/>
      <c r="H42" s="234"/>
      <c r="I42" s="234"/>
      <c r="J42" s="234"/>
      <c r="K42" s="234"/>
      <c r="L42" s="234"/>
      <c r="M42" s="238"/>
      <c r="N42" s="313"/>
      <c r="O42" s="313"/>
    </row>
    <row r="43" spans="2:15" ht="12.75">
      <c r="B43" s="199" t="s">
        <v>5</v>
      </c>
      <c r="C43" s="233" t="s">
        <v>227</v>
      </c>
      <c r="D43" s="234"/>
      <c r="E43" s="234"/>
      <c r="F43" s="234"/>
      <c r="G43" s="234"/>
      <c r="H43" s="234"/>
      <c r="I43" s="234"/>
      <c r="J43" s="234"/>
      <c r="K43" s="234"/>
      <c r="L43" s="234"/>
      <c r="M43" s="238"/>
      <c r="N43" s="313"/>
      <c r="O43" s="313"/>
    </row>
    <row r="44" spans="2:15" ht="12.75">
      <c r="B44" s="199" t="s">
        <v>285</v>
      </c>
      <c r="C44" s="233" t="s">
        <v>347</v>
      </c>
      <c r="D44" s="234"/>
      <c r="E44" s="234"/>
      <c r="F44" s="234"/>
      <c r="G44" s="234"/>
      <c r="H44" s="234"/>
      <c r="I44" s="234"/>
      <c r="J44" s="234"/>
      <c r="K44" s="234"/>
      <c r="L44" s="234"/>
      <c r="M44" s="238"/>
      <c r="N44" s="313"/>
      <c r="O44" s="313"/>
    </row>
    <row r="45" spans="2:15" ht="12.75">
      <c r="B45" s="199" t="s">
        <v>49</v>
      </c>
      <c r="C45" s="233" t="s">
        <v>348</v>
      </c>
      <c r="D45" s="234"/>
      <c r="E45" s="234"/>
      <c r="F45" s="234"/>
      <c r="G45" s="234"/>
      <c r="H45" s="234"/>
      <c r="I45" s="234"/>
      <c r="J45" s="234"/>
      <c r="K45" s="234"/>
      <c r="L45" s="234"/>
      <c r="M45" s="238"/>
      <c r="N45" s="313"/>
      <c r="O45" s="313"/>
    </row>
    <row r="46" spans="2:15" ht="12.75">
      <c r="B46" s="199" t="s">
        <v>7</v>
      </c>
      <c r="C46" s="233" t="s">
        <v>349</v>
      </c>
      <c r="D46" s="234"/>
      <c r="E46" s="234"/>
      <c r="F46" s="234"/>
      <c r="G46" s="234"/>
      <c r="H46" s="234"/>
      <c r="I46" s="234"/>
      <c r="J46" s="234"/>
      <c r="K46" s="234"/>
      <c r="L46" s="234"/>
      <c r="M46" s="238"/>
      <c r="N46" s="313"/>
      <c r="O46" s="313"/>
    </row>
    <row r="47" spans="2:15" ht="12.75">
      <c r="B47" s="199" t="s">
        <v>8</v>
      </c>
      <c r="C47" s="233" t="s">
        <v>346</v>
      </c>
      <c r="D47" s="234"/>
      <c r="E47" s="234"/>
      <c r="F47" s="234"/>
      <c r="G47" s="234"/>
      <c r="H47" s="234"/>
      <c r="I47" s="234"/>
      <c r="J47" s="234"/>
      <c r="K47" s="234"/>
      <c r="L47" s="234"/>
      <c r="M47" s="238"/>
      <c r="N47" s="313"/>
      <c r="O47" s="313"/>
    </row>
    <row r="48" spans="2:15" ht="12.75">
      <c r="B48" s="199" t="s">
        <v>9</v>
      </c>
      <c r="C48" s="233" t="s">
        <v>337</v>
      </c>
      <c r="D48" s="234"/>
      <c r="E48" s="234"/>
      <c r="F48" s="234"/>
      <c r="G48" s="234"/>
      <c r="H48" s="234"/>
      <c r="I48" s="234"/>
      <c r="J48" s="234"/>
      <c r="K48" s="234"/>
      <c r="L48" s="234"/>
      <c r="M48" s="238"/>
      <c r="N48" s="313"/>
      <c r="O48" s="313"/>
    </row>
    <row r="49" spans="2:15" ht="12.75">
      <c r="B49" s="199" t="s">
        <v>267</v>
      </c>
      <c r="C49" s="233" t="s">
        <v>327</v>
      </c>
      <c r="D49" s="234"/>
      <c r="E49" s="234"/>
      <c r="F49" s="234"/>
      <c r="G49" s="234"/>
      <c r="H49" s="234"/>
      <c r="I49" s="234"/>
      <c r="J49" s="234"/>
      <c r="K49" s="234"/>
      <c r="L49" s="234"/>
      <c r="M49" s="238"/>
      <c r="N49" s="313"/>
      <c r="O49" s="313"/>
    </row>
    <row r="50" spans="2:15" ht="12.75">
      <c r="B50" s="199" t="s">
        <v>271</v>
      </c>
      <c r="C50" s="233" t="s">
        <v>302</v>
      </c>
      <c r="D50" s="234"/>
      <c r="E50" s="234"/>
      <c r="F50" s="234"/>
      <c r="G50" s="234"/>
      <c r="H50" s="234"/>
      <c r="I50" s="234"/>
      <c r="J50" s="234"/>
      <c r="K50" s="234"/>
      <c r="L50" s="234"/>
      <c r="M50" s="238"/>
      <c r="N50" s="313"/>
      <c r="O50" s="313"/>
    </row>
    <row r="51" spans="2:15" ht="12.75">
      <c r="B51" s="199" t="s">
        <v>10</v>
      </c>
      <c r="C51" s="233" t="s">
        <v>350</v>
      </c>
      <c r="D51" s="234"/>
      <c r="E51" s="234"/>
      <c r="F51" s="234"/>
      <c r="G51" s="234"/>
      <c r="H51" s="234"/>
      <c r="I51" s="234"/>
      <c r="J51" s="234"/>
      <c r="K51" s="234"/>
      <c r="L51" s="234"/>
      <c r="M51" s="238"/>
      <c r="N51" s="313"/>
      <c r="O51" s="313"/>
    </row>
    <row r="52" spans="2:15" ht="12.75">
      <c r="B52" s="199" t="s">
        <v>13</v>
      </c>
      <c r="C52" s="233" t="s">
        <v>351</v>
      </c>
      <c r="D52" s="234"/>
      <c r="E52" s="234"/>
      <c r="F52" s="234"/>
      <c r="G52" s="234"/>
      <c r="H52" s="234"/>
      <c r="I52" s="234"/>
      <c r="J52" s="234"/>
      <c r="K52" s="234"/>
      <c r="L52" s="234"/>
      <c r="M52" s="238"/>
      <c r="N52" s="313"/>
      <c r="O52" s="313"/>
    </row>
    <row r="53" spans="2:15" ht="12.75">
      <c r="B53" s="199" t="s">
        <v>17</v>
      </c>
      <c r="C53" s="233" t="s">
        <v>170</v>
      </c>
      <c r="D53" s="234"/>
      <c r="E53" s="234"/>
      <c r="F53" s="234"/>
      <c r="G53" s="234"/>
      <c r="H53" s="234"/>
      <c r="I53" s="234"/>
      <c r="J53" s="234"/>
      <c r="K53" s="234"/>
      <c r="L53" s="234"/>
      <c r="M53" s="238"/>
      <c r="N53" s="313"/>
      <c r="O53" s="313"/>
    </row>
    <row r="54" spans="2:15" ht="12.75">
      <c r="B54" s="199" t="s">
        <v>18</v>
      </c>
      <c r="C54" s="233" t="s">
        <v>171</v>
      </c>
      <c r="D54" s="234"/>
      <c r="E54" s="234"/>
      <c r="F54" s="234"/>
      <c r="G54" s="234"/>
      <c r="H54" s="234"/>
      <c r="I54" s="234"/>
      <c r="J54" s="234"/>
      <c r="K54" s="234"/>
      <c r="L54" s="234"/>
      <c r="M54" s="238"/>
      <c r="N54" s="313"/>
      <c r="O54" s="313"/>
    </row>
    <row r="55" spans="2:15" ht="12.75">
      <c r="B55" s="199" t="s">
        <v>22</v>
      </c>
      <c r="C55" s="233" t="s">
        <v>258</v>
      </c>
      <c r="D55" s="234"/>
      <c r="E55" s="234"/>
      <c r="F55" s="234"/>
      <c r="G55" s="234"/>
      <c r="H55" s="234"/>
      <c r="I55" s="234"/>
      <c r="J55" s="234"/>
      <c r="K55" s="234"/>
      <c r="L55" s="234"/>
      <c r="M55" s="238"/>
      <c r="N55" s="313"/>
      <c r="O55" s="313"/>
    </row>
    <row r="56" spans="2:13" ht="12.75">
      <c r="B56" s="199" t="s">
        <v>23</v>
      </c>
      <c r="C56" s="233" t="s">
        <v>305</v>
      </c>
      <c r="D56" s="234"/>
      <c r="E56" s="234"/>
      <c r="F56" s="234"/>
      <c r="G56" s="234"/>
      <c r="H56" s="234"/>
      <c r="I56" s="234"/>
      <c r="J56" s="234"/>
      <c r="K56" s="234"/>
      <c r="L56" s="234"/>
      <c r="M56" s="238"/>
    </row>
    <row r="57" spans="2:13" ht="12.75">
      <c r="B57" s="199" t="s">
        <v>303</v>
      </c>
      <c r="C57" s="233" t="s">
        <v>306</v>
      </c>
      <c r="D57" s="234"/>
      <c r="E57" s="234"/>
      <c r="F57" s="234"/>
      <c r="G57" s="234"/>
      <c r="H57" s="234"/>
      <c r="I57" s="234"/>
      <c r="J57" s="234"/>
      <c r="K57" s="234"/>
      <c r="L57" s="234"/>
      <c r="M57" s="238"/>
    </row>
    <row r="58" spans="2:13" ht="13.5" thickBot="1">
      <c r="B58" s="200" t="s">
        <v>25</v>
      </c>
      <c r="C58" s="295" t="s">
        <v>307</v>
      </c>
      <c r="D58" s="296"/>
      <c r="E58" s="296"/>
      <c r="F58" s="296"/>
      <c r="G58" s="296"/>
      <c r="H58" s="296"/>
      <c r="I58" s="296"/>
      <c r="J58" s="296"/>
      <c r="K58" s="296"/>
      <c r="L58" s="296"/>
      <c r="M58" s="297"/>
    </row>
  </sheetData>
  <sheetProtection/>
  <mergeCells count="18">
    <mergeCell ref="Q4:Q5"/>
    <mergeCell ref="C4:D4"/>
    <mergeCell ref="F4:F5"/>
    <mergeCell ref="G4:G5"/>
    <mergeCell ref="J4:J5"/>
    <mergeCell ref="N4:N5"/>
    <mergeCell ref="H4:H5"/>
    <mergeCell ref="I4:I5"/>
    <mergeCell ref="P4:P5"/>
    <mergeCell ref="A37:N37"/>
    <mergeCell ref="O4:O5"/>
    <mergeCell ref="B40:M40"/>
    <mergeCell ref="L4:L5"/>
    <mergeCell ref="K4:K5"/>
    <mergeCell ref="A4:A5"/>
    <mergeCell ref="E4:E5"/>
    <mergeCell ref="B4:B5"/>
    <mergeCell ref="M4:M5"/>
  </mergeCells>
  <printOptions/>
  <pageMargins left="0.75" right="0.75" top="0.79" bottom="1" header="0.5" footer="0.5"/>
  <pageSetup fitToHeight="1" fitToWidth="1" horizontalDpi="600" verticalDpi="600" orientation="landscape" paperSize="9" scale="59" r:id="rId1"/>
  <headerFooter alignWithMargins="0">
    <oddHeader>&amp;C&amp;14Lease of land&amp;R&amp;P (&amp;N)</oddHeader>
    <oddFooter>&amp;CLease of land &amp;P (&amp;N)&amp;R&amp;F</oddFooter>
  </headerFooter>
</worksheet>
</file>

<file path=xl/worksheets/sheet12.xml><?xml version="1.0" encoding="utf-8"?>
<worksheet xmlns="http://schemas.openxmlformats.org/spreadsheetml/2006/main" xmlns:r="http://schemas.openxmlformats.org/officeDocument/2006/relationships">
  <sheetPr codeName="Sheet14">
    <pageSetUpPr fitToPage="1"/>
  </sheetPr>
  <dimension ref="A1:O56"/>
  <sheetViews>
    <sheetView zoomScale="75" zoomScaleNormal="75" zoomScalePageLayoutView="0" workbookViewId="0" topLeftCell="A1">
      <selection activeCell="H6" sqref="H6"/>
    </sheetView>
  </sheetViews>
  <sheetFormatPr defaultColWidth="9.140625" defaultRowHeight="12.75"/>
  <cols>
    <col min="3" max="3" width="12.140625" style="0" customWidth="1"/>
    <col min="4" max="4" width="15.00390625" style="0" customWidth="1"/>
    <col min="5" max="5" width="13.8515625" style="0" customWidth="1"/>
    <col min="6" max="6" width="25.140625" style="0" customWidth="1"/>
    <col min="7" max="7" width="43.140625" style="0" customWidth="1"/>
    <col min="8" max="9" width="7.00390625" style="0" customWidth="1"/>
    <col min="10" max="11" width="20.00390625" style="0" customWidth="1"/>
    <col min="12" max="12" width="12.28125" style="0" customWidth="1"/>
    <col min="13" max="14" width="17.8515625" style="0" customWidth="1"/>
  </cols>
  <sheetData>
    <row r="1" ht="15">
      <c r="C1" s="43" t="s">
        <v>169</v>
      </c>
    </row>
    <row r="2" spans="3:9" ht="15">
      <c r="C2" s="43"/>
      <c r="D2" s="43"/>
      <c r="E2" s="44">
        <f>N37</f>
        <v>0</v>
      </c>
      <c r="F2" s="20"/>
      <c r="G2" s="11"/>
      <c r="H2" s="11"/>
      <c r="I2" s="11"/>
    </row>
    <row r="4" ht="13.5" thickBot="1">
      <c r="C4" s="2"/>
    </row>
    <row r="5" spans="1:15" s="3" customFormat="1" ht="14.25" thickBot="1" thickTop="1">
      <c r="A5" s="91" t="s">
        <v>4</v>
      </c>
      <c r="B5" s="180" t="s">
        <v>5</v>
      </c>
      <c r="C5" s="93" t="s">
        <v>6</v>
      </c>
      <c r="D5" s="92" t="s">
        <v>49</v>
      </c>
      <c r="E5" s="92" t="s">
        <v>7</v>
      </c>
      <c r="F5" s="92" t="s">
        <v>8</v>
      </c>
      <c r="G5" s="92" t="s">
        <v>9</v>
      </c>
      <c r="H5" s="232" t="s">
        <v>267</v>
      </c>
      <c r="I5" s="232" t="s">
        <v>271</v>
      </c>
      <c r="J5" s="93" t="s">
        <v>10</v>
      </c>
      <c r="K5" s="173" t="s">
        <v>13</v>
      </c>
      <c r="L5" s="94" t="s">
        <v>17</v>
      </c>
      <c r="M5" s="173" t="s">
        <v>18</v>
      </c>
      <c r="N5" s="94" t="s">
        <v>22</v>
      </c>
      <c r="O5" s="232" t="s">
        <v>23</v>
      </c>
    </row>
    <row r="6" spans="1:15" s="6" customFormat="1" ht="96" thickBot="1">
      <c r="A6" s="85" t="s">
        <v>0</v>
      </c>
      <c r="B6" s="179" t="s">
        <v>21</v>
      </c>
      <c r="C6" s="87" t="s">
        <v>52</v>
      </c>
      <c r="D6" s="87" t="s">
        <v>53</v>
      </c>
      <c r="E6" s="87" t="s">
        <v>14</v>
      </c>
      <c r="F6" s="87" t="s">
        <v>54</v>
      </c>
      <c r="G6" s="86" t="s">
        <v>19</v>
      </c>
      <c r="H6" s="229" t="s">
        <v>301</v>
      </c>
      <c r="I6" s="229" t="s">
        <v>275</v>
      </c>
      <c r="J6" s="87" t="s">
        <v>134</v>
      </c>
      <c r="K6" s="87" t="s">
        <v>135</v>
      </c>
      <c r="L6" s="87" t="s">
        <v>3</v>
      </c>
      <c r="M6" s="87" t="s">
        <v>185</v>
      </c>
      <c r="N6" s="88" t="s">
        <v>186</v>
      </c>
      <c r="O6" s="229" t="s">
        <v>272</v>
      </c>
    </row>
    <row r="7" spans="1:15" s="3" customFormat="1" ht="13.5" thickBot="1">
      <c r="A7" s="10">
        <v>1</v>
      </c>
      <c r="B7" s="177"/>
      <c r="C7" s="5"/>
      <c r="D7" s="5"/>
      <c r="E7" s="5"/>
      <c r="F7" s="5"/>
      <c r="G7" s="5"/>
      <c r="H7" s="5"/>
      <c r="I7" s="5"/>
      <c r="J7" s="252"/>
      <c r="K7" s="252"/>
      <c r="L7" s="152">
        <f>IF('Individual Cost Statement '!$E$22&lt;1,1,VLOOKUP(B7,'Individual Cost Statement '!$E$22:$F$26,2,FALSE))</f>
        <v>1</v>
      </c>
      <c r="M7" s="142" t="str">
        <f>IF(J7&lt;&gt;0,J7/L7," ")</f>
        <v> </v>
      </c>
      <c r="N7" s="13" t="str">
        <f>IF(K7&lt;&gt;0,K7/L7," ")</f>
        <v> </v>
      </c>
      <c r="O7" s="16"/>
    </row>
    <row r="8" spans="1:15" s="3" customFormat="1" ht="13.5" thickBot="1">
      <c r="A8" s="10">
        <f>A7+1</f>
        <v>2</v>
      </c>
      <c r="B8" s="177"/>
      <c r="C8" s="5"/>
      <c r="D8" s="5"/>
      <c r="E8" s="5"/>
      <c r="F8" s="5"/>
      <c r="G8" s="5"/>
      <c r="H8" s="5"/>
      <c r="I8" s="5"/>
      <c r="J8" s="252"/>
      <c r="K8" s="252"/>
      <c r="L8" s="152">
        <f>IF('Individual Cost Statement '!$E$22&lt;1,1,VLOOKUP(B8,'Individual Cost Statement '!$E$22:$F$26,2,FALSE))</f>
        <v>1</v>
      </c>
      <c r="M8" s="142" t="str">
        <f aca="true" t="shared" si="0" ref="M8:M36">IF(J8&lt;&gt;0,J8/L8," ")</f>
        <v> </v>
      </c>
      <c r="N8" s="13" t="str">
        <f aca="true" t="shared" si="1" ref="N8:N36">IF(K8&lt;&gt;0,K8/L8," ")</f>
        <v> </v>
      </c>
      <c r="O8" s="16"/>
    </row>
    <row r="9" spans="1:15" s="3" customFormat="1" ht="13.5" thickBot="1">
      <c r="A9" s="10">
        <f aca="true" t="shared" si="2" ref="A9:A36">A8+1</f>
        <v>3</v>
      </c>
      <c r="B9" s="177"/>
      <c r="C9" s="5"/>
      <c r="D9" s="5"/>
      <c r="E9" s="5"/>
      <c r="F9" s="5"/>
      <c r="G9" s="5"/>
      <c r="H9" s="5"/>
      <c r="I9" s="5"/>
      <c r="J9" s="252"/>
      <c r="K9" s="252"/>
      <c r="L9" s="152">
        <f>IF('Individual Cost Statement '!$E$22&lt;1,1,VLOOKUP(B9,'Individual Cost Statement '!$E$22:$F$26,2,FALSE))</f>
        <v>1</v>
      </c>
      <c r="M9" s="142" t="str">
        <f t="shared" si="0"/>
        <v> </v>
      </c>
      <c r="N9" s="13" t="str">
        <f t="shared" si="1"/>
        <v> </v>
      </c>
      <c r="O9" s="16"/>
    </row>
    <row r="10" spans="1:15" s="3" customFormat="1" ht="13.5" thickBot="1">
      <c r="A10" s="10">
        <f t="shared" si="2"/>
        <v>4</v>
      </c>
      <c r="B10" s="177"/>
      <c r="C10" s="5"/>
      <c r="D10" s="5"/>
      <c r="E10" s="5"/>
      <c r="F10" s="5"/>
      <c r="G10" s="5"/>
      <c r="H10" s="5"/>
      <c r="I10" s="5"/>
      <c r="J10" s="252"/>
      <c r="K10" s="252"/>
      <c r="L10" s="152">
        <f>IF('Individual Cost Statement '!$E$22&lt;1,1,VLOOKUP(B10,'Individual Cost Statement '!$E$22:$F$26,2,FALSE))</f>
        <v>1</v>
      </c>
      <c r="M10" s="142" t="str">
        <f t="shared" si="0"/>
        <v> </v>
      </c>
      <c r="N10" s="13" t="str">
        <f t="shared" si="1"/>
        <v> </v>
      </c>
      <c r="O10" s="16"/>
    </row>
    <row r="11" spans="1:15" s="3" customFormat="1" ht="13.5" thickBot="1">
      <c r="A11" s="10">
        <f t="shared" si="2"/>
        <v>5</v>
      </c>
      <c r="B11" s="177"/>
      <c r="C11" s="5"/>
      <c r="D11" s="5"/>
      <c r="E11" s="5"/>
      <c r="F11" s="5"/>
      <c r="G11" s="5"/>
      <c r="H11" s="5"/>
      <c r="I11" s="5"/>
      <c r="J11" s="252"/>
      <c r="K11" s="252"/>
      <c r="L11" s="152">
        <f>IF('Individual Cost Statement '!$E$22&lt;1,1,VLOOKUP(B11,'Individual Cost Statement '!$E$22:$F$26,2,FALSE))</f>
        <v>1</v>
      </c>
      <c r="M11" s="142" t="str">
        <f t="shared" si="0"/>
        <v> </v>
      </c>
      <c r="N11" s="13" t="str">
        <f t="shared" si="1"/>
        <v> </v>
      </c>
      <c r="O11" s="16"/>
    </row>
    <row r="12" spans="1:15" s="3" customFormat="1" ht="13.5" thickBot="1">
      <c r="A12" s="10">
        <f t="shared" si="2"/>
        <v>6</v>
      </c>
      <c r="B12" s="177"/>
      <c r="C12" s="5"/>
      <c r="D12" s="5"/>
      <c r="E12" s="5"/>
      <c r="F12" s="5"/>
      <c r="G12" s="5"/>
      <c r="H12" s="5"/>
      <c r="I12" s="5"/>
      <c r="J12" s="252"/>
      <c r="K12" s="252"/>
      <c r="L12" s="152">
        <f>IF('Individual Cost Statement '!$E$22&lt;1,1,VLOOKUP(B12,'Individual Cost Statement '!$E$22:$F$26,2,FALSE))</f>
        <v>1</v>
      </c>
      <c r="M12" s="142" t="str">
        <f t="shared" si="0"/>
        <v> </v>
      </c>
      <c r="N12" s="13" t="str">
        <f t="shared" si="1"/>
        <v> </v>
      </c>
      <c r="O12" s="16"/>
    </row>
    <row r="13" spans="1:15" s="3" customFormat="1" ht="13.5" thickBot="1">
      <c r="A13" s="10">
        <f t="shared" si="2"/>
        <v>7</v>
      </c>
      <c r="B13" s="177"/>
      <c r="C13" s="5"/>
      <c r="D13" s="5"/>
      <c r="E13" s="5"/>
      <c r="F13" s="5"/>
      <c r="G13" s="5"/>
      <c r="H13" s="5"/>
      <c r="I13" s="5"/>
      <c r="J13" s="252"/>
      <c r="K13" s="252"/>
      <c r="L13" s="152">
        <f>IF('Individual Cost Statement '!$E$22&lt;1,1,VLOOKUP(B13,'Individual Cost Statement '!$E$22:$F$26,2,FALSE))</f>
        <v>1</v>
      </c>
      <c r="M13" s="142" t="str">
        <f t="shared" si="0"/>
        <v> </v>
      </c>
      <c r="N13" s="13" t="str">
        <f t="shared" si="1"/>
        <v> </v>
      </c>
      <c r="O13" s="16"/>
    </row>
    <row r="14" spans="1:15" s="3" customFormat="1" ht="13.5" thickBot="1">
      <c r="A14" s="10">
        <f t="shared" si="2"/>
        <v>8</v>
      </c>
      <c r="B14" s="177"/>
      <c r="C14" s="5"/>
      <c r="D14" s="5"/>
      <c r="E14" s="5"/>
      <c r="F14" s="5"/>
      <c r="G14" s="5"/>
      <c r="H14" s="5"/>
      <c r="I14" s="5"/>
      <c r="J14" s="252"/>
      <c r="K14" s="252"/>
      <c r="L14" s="152">
        <f>IF('Individual Cost Statement '!$E$22&lt;1,1,VLOOKUP(B14,'Individual Cost Statement '!$E$22:$F$26,2,FALSE))</f>
        <v>1</v>
      </c>
      <c r="M14" s="142" t="str">
        <f t="shared" si="0"/>
        <v> </v>
      </c>
      <c r="N14" s="13" t="str">
        <f t="shared" si="1"/>
        <v> </v>
      </c>
      <c r="O14" s="16"/>
    </row>
    <row r="15" spans="1:15" s="3" customFormat="1" ht="13.5" thickBot="1">
      <c r="A15" s="10">
        <f t="shared" si="2"/>
        <v>9</v>
      </c>
      <c r="B15" s="177"/>
      <c r="C15" s="5"/>
      <c r="D15" s="5"/>
      <c r="E15" s="5"/>
      <c r="F15" s="5"/>
      <c r="G15" s="5"/>
      <c r="H15" s="5"/>
      <c r="I15" s="5"/>
      <c r="J15" s="252"/>
      <c r="K15" s="252"/>
      <c r="L15" s="152">
        <f>IF('Individual Cost Statement '!$E$22&lt;1,1,VLOOKUP(B15,'Individual Cost Statement '!$E$22:$F$26,2,FALSE))</f>
        <v>1</v>
      </c>
      <c r="M15" s="142" t="str">
        <f t="shared" si="0"/>
        <v> </v>
      </c>
      <c r="N15" s="13" t="str">
        <f t="shared" si="1"/>
        <v> </v>
      </c>
      <c r="O15" s="16"/>
    </row>
    <row r="16" spans="1:15" s="3" customFormat="1" ht="13.5" thickBot="1">
      <c r="A16" s="10">
        <f t="shared" si="2"/>
        <v>10</v>
      </c>
      <c r="B16" s="177"/>
      <c r="C16" s="5"/>
      <c r="D16" s="5"/>
      <c r="E16" s="5"/>
      <c r="F16" s="5"/>
      <c r="G16" s="5"/>
      <c r="H16" s="5"/>
      <c r="I16" s="5"/>
      <c r="J16" s="252"/>
      <c r="K16" s="252"/>
      <c r="L16" s="152">
        <f>IF('Individual Cost Statement '!$E$22&lt;1,1,VLOOKUP(B16,'Individual Cost Statement '!$E$22:$F$26,2,FALSE))</f>
        <v>1</v>
      </c>
      <c r="M16" s="142" t="str">
        <f t="shared" si="0"/>
        <v> </v>
      </c>
      <c r="N16" s="13" t="str">
        <f t="shared" si="1"/>
        <v> </v>
      </c>
      <c r="O16" s="16"/>
    </row>
    <row r="17" spans="1:15" s="3" customFormat="1" ht="13.5" thickBot="1">
      <c r="A17" s="10">
        <f t="shared" si="2"/>
        <v>11</v>
      </c>
      <c r="B17" s="177"/>
      <c r="C17" s="5"/>
      <c r="D17" s="5"/>
      <c r="E17" s="5"/>
      <c r="F17" s="5"/>
      <c r="G17" s="5"/>
      <c r="H17" s="5"/>
      <c r="I17" s="5"/>
      <c r="J17" s="252"/>
      <c r="K17" s="252"/>
      <c r="L17" s="152">
        <f>IF('Individual Cost Statement '!$E$22&lt;1,1,VLOOKUP(B17,'Individual Cost Statement '!$E$22:$F$26,2,FALSE))</f>
        <v>1</v>
      </c>
      <c r="M17" s="142" t="str">
        <f t="shared" si="0"/>
        <v> </v>
      </c>
      <c r="N17" s="13" t="str">
        <f t="shared" si="1"/>
        <v> </v>
      </c>
      <c r="O17" s="16"/>
    </row>
    <row r="18" spans="1:15" s="3" customFormat="1" ht="13.5" thickBot="1">
      <c r="A18" s="10">
        <f t="shared" si="2"/>
        <v>12</v>
      </c>
      <c r="B18" s="177"/>
      <c r="C18" s="5"/>
      <c r="D18" s="5"/>
      <c r="E18" s="5"/>
      <c r="F18" s="5"/>
      <c r="G18" s="5"/>
      <c r="H18" s="5"/>
      <c r="I18" s="5"/>
      <c r="J18" s="252"/>
      <c r="K18" s="252"/>
      <c r="L18" s="152">
        <f>IF('Individual Cost Statement '!$E$22&lt;1,1,VLOOKUP(B18,'Individual Cost Statement '!$E$22:$F$26,2,FALSE))</f>
        <v>1</v>
      </c>
      <c r="M18" s="142" t="str">
        <f t="shared" si="0"/>
        <v> </v>
      </c>
      <c r="N18" s="13" t="str">
        <f t="shared" si="1"/>
        <v> </v>
      </c>
      <c r="O18" s="16"/>
    </row>
    <row r="19" spans="1:15" s="3" customFormat="1" ht="13.5" thickBot="1">
      <c r="A19" s="10">
        <f t="shared" si="2"/>
        <v>13</v>
      </c>
      <c r="B19" s="177"/>
      <c r="C19" s="5"/>
      <c r="D19" s="5"/>
      <c r="E19" s="5"/>
      <c r="F19" s="5"/>
      <c r="G19" s="5"/>
      <c r="H19" s="5"/>
      <c r="I19" s="5"/>
      <c r="J19" s="252"/>
      <c r="K19" s="252"/>
      <c r="L19" s="152">
        <f>IF('Individual Cost Statement '!$E$22&lt;1,1,VLOOKUP(B19,'Individual Cost Statement '!$E$22:$F$26,2,FALSE))</f>
        <v>1</v>
      </c>
      <c r="M19" s="142" t="str">
        <f t="shared" si="0"/>
        <v> </v>
      </c>
      <c r="N19" s="13" t="str">
        <f t="shared" si="1"/>
        <v> </v>
      </c>
      <c r="O19" s="16"/>
    </row>
    <row r="20" spans="1:15" s="3" customFormat="1" ht="13.5" thickBot="1">
      <c r="A20" s="10">
        <f t="shared" si="2"/>
        <v>14</v>
      </c>
      <c r="B20" s="177"/>
      <c r="C20" s="5"/>
      <c r="D20" s="5"/>
      <c r="E20" s="5"/>
      <c r="F20" s="5"/>
      <c r="G20" s="5"/>
      <c r="H20" s="5"/>
      <c r="I20" s="5"/>
      <c r="J20" s="252"/>
      <c r="K20" s="252"/>
      <c r="L20" s="152">
        <f>IF('Individual Cost Statement '!$E$22&lt;1,1,VLOOKUP(B20,'Individual Cost Statement '!$E$22:$F$26,2,FALSE))</f>
        <v>1</v>
      </c>
      <c r="M20" s="142" t="str">
        <f t="shared" si="0"/>
        <v> </v>
      </c>
      <c r="N20" s="13" t="str">
        <f t="shared" si="1"/>
        <v> </v>
      </c>
      <c r="O20" s="16"/>
    </row>
    <row r="21" spans="1:15" s="3" customFormat="1" ht="13.5" thickBot="1">
      <c r="A21" s="10">
        <f t="shared" si="2"/>
        <v>15</v>
      </c>
      <c r="B21" s="177"/>
      <c r="C21" s="5"/>
      <c r="D21" s="5"/>
      <c r="E21" s="5"/>
      <c r="F21" s="5"/>
      <c r="G21" s="5"/>
      <c r="H21" s="5"/>
      <c r="I21" s="5"/>
      <c r="J21" s="252"/>
      <c r="K21" s="252"/>
      <c r="L21" s="152">
        <f>IF('Individual Cost Statement '!$E$22&lt;1,1,VLOOKUP(B21,'Individual Cost Statement '!$E$22:$F$26,2,FALSE))</f>
        <v>1</v>
      </c>
      <c r="M21" s="142" t="str">
        <f t="shared" si="0"/>
        <v> </v>
      </c>
      <c r="N21" s="13" t="str">
        <f t="shared" si="1"/>
        <v> </v>
      </c>
      <c r="O21" s="16"/>
    </row>
    <row r="22" spans="1:15" s="3" customFormat="1" ht="13.5" thickBot="1">
      <c r="A22" s="10">
        <f t="shared" si="2"/>
        <v>16</v>
      </c>
      <c r="B22" s="177"/>
      <c r="C22" s="5"/>
      <c r="D22" s="5"/>
      <c r="E22" s="5"/>
      <c r="F22" s="5"/>
      <c r="G22" s="5"/>
      <c r="H22" s="5"/>
      <c r="I22" s="5"/>
      <c r="J22" s="252"/>
      <c r="K22" s="252"/>
      <c r="L22" s="152">
        <f>IF('Individual Cost Statement '!$E$22&lt;1,1,VLOOKUP(B22,'Individual Cost Statement '!$E$22:$F$26,2,FALSE))</f>
        <v>1</v>
      </c>
      <c r="M22" s="142" t="str">
        <f t="shared" si="0"/>
        <v> </v>
      </c>
      <c r="N22" s="13" t="str">
        <f t="shared" si="1"/>
        <v> </v>
      </c>
      <c r="O22" s="16"/>
    </row>
    <row r="23" spans="1:15" s="3" customFormat="1" ht="13.5" thickBot="1">
      <c r="A23" s="10">
        <f t="shared" si="2"/>
        <v>17</v>
      </c>
      <c r="B23" s="177"/>
      <c r="C23" s="5"/>
      <c r="D23" s="5"/>
      <c r="E23" s="5"/>
      <c r="F23" s="5"/>
      <c r="G23" s="5"/>
      <c r="H23" s="5"/>
      <c r="I23" s="5"/>
      <c r="J23" s="252"/>
      <c r="K23" s="252"/>
      <c r="L23" s="152">
        <f>IF('Individual Cost Statement '!$E$22&lt;1,1,VLOOKUP(B23,'Individual Cost Statement '!$E$22:$F$26,2,FALSE))</f>
        <v>1</v>
      </c>
      <c r="M23" s="142" t="str">
        <f t="shared" si="0"/>
        <v> </v>
      </c>
      <c r="N23" s="13" t="str">
        <f t="shared" si="1"/>
        <v> </v>
      </c>
      <c r="O23" s="16"/>
    </row>
    <row r="24" spans="1:15" s="3" customFormat="1" ht="13.5" thickBot="1">
      <c r="A24" s="10">
        <f t="shared" si="2"/>
        <v>18</v>
      </c>
      <c r="B24" s="177"/>
      <c r="C24" s="5"/>
      <c r="D24" s="5"/>
      <c r="E24" s="5"/>
      <c r="F24" s="5"/>
      <c r="G24" s="5"/>
      <c r="H24" s="5"/>
      <c r="I24" s="5"/>
      <c r="J24" s="252"/>
      <c r="K24" s="252"/>
      <c r="L24" s="152">
        <f>IF('Individual Cost Statement '!$E$22&lt;1,1,VLOOKUP(B24,'Individual Cost Statement '!$E$22:$F$26,2,FALSE))</f>
        <v>1</v>
      </c>
      <c r="M24" s="142" t="str">
        <f t="shared" si="0"/>
        <v> </v>
      </c>
      <c r="N24" s="13" t="str">
        <f t="shared" si="1"/>
        <v> </v>
      </c>
      <c r="O24" s="16"/>
    </row>
    <row r="25" spans="1:15" s="3" customFormat="1" ht="13.5" thickBot="1">
      <c r="A25" s="10">
        <f t="shared" si="2"/>
        <v>19</v>
      </c>
      <c r="B25" s="177"/>
      <c r="C25" s="5"/>
      <c r="D25" s="5"/>
      <c r="E25" s="5"/>
      <c r="F25" s="5"/>
      <c r="G25" s="5"/>
      <c r="H25" s="5"/>
      <c r="I25" s="5"/>
      <c r="J25" s="252"/>
      <c r="K25" s="252"/>
      <c r="L25" s="152">
        <f>IF('Individual Cost Statement '!$E$22&lt;1,1,VLOOKUP(B25,'Individual Cost Statement '!$E$22:$F$26,2,FALSE))</f>
        <v>1</v>
      </c>
      <c r="M25" s="142" t="str">
        <f t="shared" si="0"/>
        <v> </v>
      </c>
      <c r="N25" s="13" t="str">
        <f t="shared" si="1"/>
        <v> </v>
      </c>
      <c r="O25" s="16"/>
    </row>
    <row r="26" spans="1:15" s="3" customFormat="1" ht="13.5" thickBot="1">
      <c r="A26" s="10">
        <f t="shared" si="2"/>
        <v>20</v>
      </c>
      <c r="B26" s="177"/>
      <c r="C26" s="5"/>
      <c r="D26" s="5"/>
      <c r="E26" s="5"/>
      <c r="F26" s="5"/>
      <c r="G26" s="5"/>
      <c r="H26" s="5"/>
      <c r="I26" s="5"/>
      <c r="J26" s="252"/>
      <c r="K26" s="252"/>
      <c r="L26" s="152">
        <f>IF('Individual Cost Statement '!$E$22&lt;1,1,VLOOKUP(B26,'Individual Cost Statement '!$E$22:$F$26,2,FALSE))</f>
        <v>1</v>
      </c>
      <c r="M26" s="142" t="str">
        <f t="shared" si="0"/>
        <v> </v>
      </c>
      <c r="N26" s="13" t="str">
        <f t="shared" si="1"/>
        <v> </v>
      </c>
      <c r="O26" s="16"/>
    </row>
    <row r="27" spans="1:15" s="3" customFormat="1" ht="13.5" thickBot="1">
      <c r="A27" s="10">
        <f t="shared" si="2"/>
        <v>21</v>
      </c>
      <c r="B27" s="177"/>
      <c r="C27" s="5"/>
      <c r="D27" s="5"/>
      <c r="E27" s="5"/>
      <c r="F27" s="5"/>
      <c r="G27" s="5"/>
      <c r="H27" s="5"/>
      <c r="I27" s="5"/>
      <c r="J27" s="252"/>
      <c r="K27" s="252"/>
      <c r="L27" s="152">
        <f>IF('Individual Cost Statement '!$E$22&lt;1,1,VLOOKUP(B27,'Individual Cost Statement '!$E$22:$F$26,2,FALSE))</f>
        <v>1</v>
      </c>
      <c r="M27" s="142" t="str">
        <f t="shared" si="0"/>
        <v> </v>
      </c>
      <c r="N27" s="13" t="str">
        <f t="shared" si="1"/>
        <v> </v>
      </c>
      <c r="O27" s="16"/>
    </row>
    <row r="28" spans="1:15" s="3" customFormat="1" ht="13.5" thickBot="1">
      <c r="A28" s="10">
        <f t="shared" si="2"/>
        <v>22</v>
      </c>
      <c r="B28" s="177"/>
      <c r="C28" s="5"/>
      <c r="D28" s="5"/>
      <c r="E28" s="5"/>
      <c r="F28" s="5"/>
      <c r="G28" s="5"/>
      <c r="H28" s="5"/>
      <c r="I28" s="5"/>
      <c r="J28" s="252"/>
      <c r="K28" s="252"/>
      <c r="L28" s="152">
        <f>IF('Individual Cost Statement '!$E$22&lt;1,1,VLOOKUP(B28,'Individual Cost Statement '!$E$22:$F$26,2,FALSE))</f>
        <v>1</v>
      </c>
      <c r="M28" s="142" t="str">
        <f t="shared" si="0"/>
        <v> </v>
      </c>
      <c r="N28" s="13" t="str">
        <f t="shared" si="1"/>
        <v> </v>
      </c>
      <c r="O28" s="16"/>
    </row>
    <row r="29" spans="1:15" s="3" customFormat="1" ht="14.25" thickBot="1">
      <c r="A29" s="10">
        <f t="shared" si="2"/>
        <v>23</v>
      </c>
      <c r="B29" s="177"/>
      <c r="C29" s="4"/>
      <c r="D29" s="5"/>
      <c r="E29" s="5"/>
      <c r="F29" s="5"/>
      <c r="G29" s="5"/>
      <c r="H29" s="5"/>
      <c r="I29" s="5"/>
      <c r="J29" s="252"/>
      <c r="K29" s="252"/>
      <c r="L29" s="152">
        <f>IF('Individual Cost Statement '!$E$22&lt;1,1,VLOOKUP(B29,'Individual Cost Statement '!$E$22:$F$26,2,FALSE))</f>
        <v>1</v>
      </c>
      <c r="M29" s="142" t="str">
        <f t="shared" si="0"/>
        <v> </v>
      </c>
      <c r="N29" s="13" t="str">
        <f t="shared" si="1"/>
        <v> </v>
      </c>
      <c r="O29" s="16"/>
    </row>
    <row r="30" spans="1:15" s="3" customFormat="1" ht="14.25" thickBot="1">
      <c r="A30" s="10">
        <f t="shared" si="2"/>
        <v>24</v>
      </c>
      <c r="B30" s="177"/>
      <c r="C30" s="4"/>
      <c r="D30" s="5"/>
      <c r="E30" s="5"/>
      <c r="F30" s="5"/>
      <c r="G30" s="5"/>
      <c r="H30" s="5"/>
      <c r="I30" s="5"/>
      <c r="J30" s="252"/>
      <c r="K30" s="252"/>
      <c r="L30" s="152">
        <f>IF('Individual Cost Statement '!$E$22&lt;1,1,VLOOKUP(B30,'Individual Cost Statement '!$E$22:$F$26,2,FALSE))</f>
        <v>1</v>
      </c>
      <c r="M30" s="142" t="str">
        <f t="shared" si="0"/>
        <v> </v>
      </c>
      <c r="N30" s="13" t="str">
        <f t="shared" si="1"/>
        <v> </v>
      </c>
      <c r="O30" s="16"/>
    </row>
    <row r="31" spans="1:15" s="3" customFormat="1" ht="14.25" thickBot="1">
      <c r="A31" s="10">
        <f t="shared" si="2"/>
        <v>25</v>
      </c>
      <c r="B31" s="177"/>
      <c r="C31" s="4"/>
      <c r="D31" s="5"/>
      <c r="E31" s="5"/>
      <c r="F31" s="5"/>
      <c r="G31" s="5"/>
      <c r="H31" s="5"/>
      <c r="I31" s="5"/>
      <c r="J31" s="252"/>
      <c r="K31" s="252"/>
      <c r="L31" s="152">
        <f>IF('Individual Cost Statement '!$E$22&lt;1,1,VLOOKUP(B31,'Individual Cost Statement '!$E$22:$F$26,2,FALSE))</f>
        <v>1</v>
      </c>
      <c r="M31" s="142" t="str">
        <f t="shared" si="0"/>
        <v> </v>
      </c>
      <c r="N31" s="13" t="str">
        <f t="shared" si="1"/>
        <v> </v>
      </c>
      <c r="O31" s="16"/>
    </row>
    <row r="32" spans="1:15" s="3" customFormat="1" ht="14.25" thickBot="1">
      <c r="A32" s="10">
        <f t="shared" si="2"/>
        <v>26</v>
      </c>
      <c r="B32" s="177"/>
      <c r="C32" s="4"/>
      <c r="D32" s="5"/>
      <c r="E32" s="5"/>
      <c r="F32" s="5"/>
      <c r="G32" s="5"/>
      <c r="H32" s="5"/>
      <c r="I32" s="5"/>
      <c r="J32" s="252"/>
      <c r="K32" s="252"/>
      <c r="L32" s="152">
        <f>IF('Individual Cost Statement '!$E$22&lt;1,1,VLOOKUP(B32,'Individual Cost Statement '!$E$22:$F$26,2,FALSE))</f>
        <v>1</v>
      </c>
      <c r="M32" s="142" t="str">
        <f t="shared" si="0"/>
        <v> </v>
      </c>
      <c r="N32" s="13" t="str">
        <f t="shared" si="1"/>
        <v> </v>
      </c>
      <c r="O32" s="16"/>
    </row>
    <row r="33" spans="1:15" s="3" customFormat="1" ht="14.25" thickBot="1">
      <c r="A33" s="10">
        <f t="shared" si="2"/>
        <v>27</v>
      </c>
      <c r="B33" s="177"/>
      <c r="C33" s="4"/>
      <c r="D33" s="5"/>
      <c r="E33" s="5"/>
      <c r="F33" s="5"/>
      <c r="G33" s="5"/>
      <c r="H33" s="5"/>
      <c r="I33" s="5"/>
      <c r="J33" s="252"/>
      <c r="K33" s="252"/>
      <c r="L33" s="152">
        <f>IF('Individual Cost Statement '!$E$22&lt;1,1,VLOOKUP(B33,'Individual Cost Statement '!$E$22:$F$26,2,FALSE))</f>
        <v>1</v>
      </c>
      <c r="M33" s="142" t="str">
        <f t="shared" si="0"/>
        <v> </v>
      </c>
      <c r="N33" s="13" t="str">
        <f t="shared" si="1"/>
        <v> </v>
      </c>
      <c r="O33" s="16"/>
    </row>
    <row r="34" spans="1:15" s="3" customFormat="1" ht="14.25" thickBot="1">
      <c r="A34" s="10">
        <f t="shared" si="2"/>
        <v>28</v>
      </c>
      <c r="B34" s="177"/>
      <c r="C34" s="4"/>
      <c r="D34" s="5"/>
      <c r="E34" s="5"/>
      <c r="F34" s="5"/>
      <c r="G34" s="5"/>
      <c r="H34" s="5"/>
      <c r="I34" s="5"/>
      <c r="J34" s="252"/>
      <c r="K34" s="252"/>
      <c r="L34" s="152">
        <f>IF('Individual Cost Statement '!$E$22&lt;1,1,VLOOKUP(B34,'Individual Cost Statement '!$E$22:$F$26,2,FALSE))</f>
        <v>1</v>
      </c>
      <c r="M34" s="142" t="str">
        <f t="shared" si="0"/>
        <v> </v>
      </c>
      <c r="N34" s="13" t="str">
        <f t="shared" si="1"/>
        <v> </v>
      </c>
      <c r="O34" s="16"/>
    </row>
    <row r="35" spans="1:15" s="3" customFormat="1" ht="14.25" thickBot="1">
      <c r="A35" s="10">
        <f t="shared" si="2"/>
        <v>29</v>
      </c>
      <c r="B35" s="177"/>
      <c r="C35" s="4"/>
      <c r="D35" s="5"/>
      <c r="E35" s="5"/>
      <c r="F35" s="5"/>
      <c r="G35" s="5"/>
      <c r="H35" s="5"/>
      <c r="I35" s="5"/>
      <c r="J35" s="252"/>
      <c r="K35" s="252"/>
      <c r="L35" s="152">
        <f>IF('Individual Cost Statement '!$E$22&lt;1,1,VLOOKUP(B35,'Individual Cost Statement '!$E$22:$F$26,2,FALSE))</f>
        <v>1</v>
      </c>
      <c r="M35" s="142" t="str">
        <f t="shared" si="0"/>
        <v> </v>
      </c>
      <c r="N35" s="13" t="str">
        <f t="shared" si="1"/>
        <v> </v>
      </c>
      <c r="O35" s="16"/>
    </row>
    <row r="36" spans="1:15" s="3" customFormat="1" ht="14.25" thickBot="1">
      <c r="A36" s="10">
        <f t="shared" si="2"/>
        <v>30</v>
      </c>
      <c r="B36" s="177"/>
      <c r="C36" s="34"/>
      <c r="D36" s="5"/>
      <c r="E36" s="5"/>
      <c r="F36" s="5"/>
      <c r="G36" s="5"/>
      <c r="H36" s="5"/>
      <c r="I36" s="5"/>
      <c r="J36" s="252"/>
      <c r="K36" s="252"/>
      <c r="L36" s="152">
        <f>IF('Individual Cost Statement '!$E$22&lt;1,1,VLOOKUP(B36,'Individual Cost Statement '!$E$22:$F$26,2,FALSE))</f>
        <v>1</v>
      </c>
      <c r="M36" s="142" t="str">
        <f t="shared" si="0"/>
        <v> </v>
      </c>
      <c r="N36" s="13" t="str">
        <f t="shared" si="1"/>
        <v> </v>
      </c>
      <c r="O36" s="16"/>
    </row>
    <row r="37" spans="1:14" s="3" customFormat="1" ht="13.5" thickBot="1">
      <c r="A37" s="435" t="s">
        <v>73</v>
      </c>
      <c r="B37" s="436"/>
      <c r="C37" s="436"/>
      <c r="D37" s="436"/>
      <c r="E37" s="436"/>
      <c r="F37" s="436"/>
      <c r="G37" s="436"/>
      <c r="H37" s="436"/>
      <c r="I37" s="436"/>
      <c r="J37" s="436"/>
      <c r="K37" s="436"/>
      <c r="L37" s="468"/>
      <c r="M37" s="191">
        <f>SUM(M7:M36)</f>
        <v>0</v>
      </c>
      <c r="N37" s="14">
        <f>SUM(N7:N36)</f>
        <v>0</v>
      </c>
    </row>
    <row r="38" ht="13.5" thickTop="1"/>
    <row r="39" ht="13.5" thickBot="1">
      <c r="C39" s="1"/>
    </row>
    <row r="40" spans="1:14" ht="13.5" thickBot="1">
      <c r="A40" s="201"/>
      <c r="B40" s="445" t="s">
        <v>231</v>
      </c>
      <c r="C40" s="442"/>
      <c r="D40" s="442"/>
      <c r="E40" s="442"/>
      <c r="F40" s="442"/>
      <c r="G40" s="442"/>
      <c r="H40" s="442"/>
      <c r="I40" s="442"/>
      <c r="J40" s="442"/>
      <c r="K40" s="442"/>
      <c r="L40" s="442"/>
      <c r="M40" s="442"/>
      <c r="N40" s="443"/>
    </row>
    <row r="41" spans="2:14" ht="12.75">
      <c r="B41" s="202" t="s">
        <v>47</v>
      </c>
      <c r="C41" s="488" t="s">
        <v>48</v>
      </c>
      <c r="D41" s="488"/>
      <c r="E41" s="488"/>
      <c r="F41" s="488"/>
      <c r="G41" s="488"/>
      <c r="H41" s="488"/>
      <c r="I41" s="488"/>
      <c r="J41" s="488"/>
      <c r="K41" s="488"/>
      <c r="L41" s="488"/>
      <c r="M41" s="488"/>
      <c r="N41" s="489"/>
    </row>
    <row r="42" spans="2:14" ht="12.75">
      <c r="B42" s="199" t="s">
        <v>4</v>
      </c>
      <c r="C42" s="415" t="s">
        <v>110</v>
      </c>
      <c r="D42" s="416"/>
      <c r="E42" s="416"/>
      <c r="F42" s="416"/>
      <c r="G42" s="416"/>
      <c r="H42" s="416"/>
      <c r="I42" s="416"/>
      <c r="J42" s="416"/>
      <c r="K42" s="416"/>
      <c r="L42" s="416"/>
      <c r="M42" s="416"/>
      <c r="N42" s="444"/>
    </row>
    <row r="43" spans="2:14" ht="12.75">
      <c r="B43" s="199" t="s">
        <v>5</v>
      </c>
      <c r="C43" s="412" t="s">
        <v>227</v>
      </c>
      <c r="D43" s="413"/>
      <c r="E43" s="413"/>
      <c r="F43" s="413"/>
      <c r="G43" s="413"/>
      <c r="H43" s="413"/>
      <c r="I43" s="413"/>
      <c r="J43" s="413"/>
      <c r="K43" s="413"/>
      <c r="L43" s="413"/>
      <c r="M43" s="413"/>
      <c r="N43" s="430"/>
    </row>
    <row r="44" spans="2:14" ht="12.75">
      <c r="B44" s="199" t="s">
        <v>285</v>
      </c>
      <c r="C44" s="233" t="s">
        <v>309</v>
      </c>
      <c r="D44" s="234"/>
      <c r="E44" s="234"/>
      <c r="F44" s="234"/>
      <c r="G44" s="234"/>
      <c r="H44" s="234"/>
      <c r="I44" s="234"/>
      <c r="J44" s="234"/>
      <c r="K44" s="234"/>
      <c r="L44" s="234"/>
      <c r="M44" s="234"/>
      <c r="N44" s="238"/>
    </row>
    <row r="45" spans="2:14" ht="12.75">
      <c r="B45" s="199" t="s">
        <v>49</v>
      </c>
      <c r="C45" s="233" t="s">
        <v>311</v>
      </c>
      <c r="D45" s="234"/>
      <c r="E45" s="234"/>
      <c r="F45" s="234"/>
      <c r="G45" s="234"/>
      <c r="H45" s="234"/>
      <c r="I45" s="234"/>
      <c r="J45" s="234"/>
      <c r="K45" s="234"/>
      <c r="L45" s="234"/>
      <c r="M45" s="234"/>
      <c r="N45" s="238"/>
    </row>
    <row r="46" spans="2:14" ht="12.75">
      <c r="B46" s="199" t="s">
        <v>7</v>
      </c>
      <c r="C46" s="233" t="s">
        <v>312</v>
      </c>
      <c r="D46" s="234"/>
      <c r="E46" s="234"/>
      <c r="F46" s="234"/>
      <c r="G46" s="234"/>
      <c r="H46" s="234"/>
      <c r="I46" s="234"/>
      <c r="J46" s="234"/>
      <c r="K46" s="234"/>
      <c r="L46" s="234"/>
      <c r="M46" s="234"/>
      <c r="N46" s="238"/>
    </row>
    <row r="47" spans="2:14" ht="12.75">
      <c r="B47" s="199" t="s">
        <v>8</v>
      </c>
      <c r="C47" s="233" t="s">
        <v>325</v>
      </c>
      <c r="D47" s="234"/>
      <c r="E47" s="234"/>
      <c r="F47" s="234"/>
      <c r="G47" s="234"/>
      <c r="H47" s="234"/>
      <c r="I47" s="234"/>
      <c r="J47" s="234"/>
      <c r="K47" s="234"/>
      <c r="L47" s="234"/>
      <c r="M47" s="234"/>
      <c r="N47" s="238"/>
    </row>
    <row r="48" spans="2:14" ht="12.75">
      <c r="B48" s="199" t="s">
        <v>9</v>
      </c>
      <c r="C48" s="233" t="s">
        <v>331</v>
      </c>
      <c r="D48" s="234"/>
      <c r="E48" s="234"/>
      <c r="F48" s="234"/>
      <c r="G48" s="234"/>
      <c r="H48" s="234"/>
      <c r="I48" s="234"/>
      <c r="J48" s="234"/>
      <c r="K48" s="234"/>
      <c r="L48" s="234"/>
      <c r="M48" s="234"/>
      <c r="N48" s="238"/>
    </row>
    <row r="49" spans="2:14" ht="12.75">
      <c r="B49" s="199" t="s">
        <v>267</v>
      </c>
      <c r="C49" s="233" t="s">
        <v>327</v>
      </c>
      <c r="D49" s="234"/>
      <c r="E49" s="234"/>
      <c r="F49" s="234"/>
      <c r="G49" s="234"/>
      <c r="H49" s="234"/>
      <c r="I49" s="234"/>
      <c r="J49" s="234"/>
      <c r="K49" s="234"/>
      <c r="L49" s="234"/>
      <c r="M49" s="234"/>
      <c r="N49" s="238"/>
    </row>
    <row r="50" spans="2:14" ht="12.75">
      <c r="B50" s="199" t="s">
        <v>271</v>
      </c>
      <c r="C50" s="233" t="s">
        <v>302</v>
      </c>
      <c r="D50" s="234"/>
      <c r="E50" s="234"/>
      <c r="F50" s="234"/>
      <c r="G50" s="234"/>
      <c r="H50" s="234"/>
      <c r="I50" s="234"/>
      <c r="J50" s="234"/>
      <c r="K50" s="234"/>
      <c r="L50" s="234"/>
      <c r="M50" s="234"/>
      <c r="N50" s="238"/>
    </row>
    <row r="51" spans="2:14" ht="12.75">
      <c r="B51" s="199" t="s">
        <v>10</v>
      </c>
      <c r="C51" s="233" t="s">
        <v>134</v>
      </c>
      <c r="D51" s="234"/>
      <c r="E51" s="234"/>
      <c r="F51" s="234"/>
      <c r="G51" s="234"/>
      <c r="H51" s="234"/>
      <c r="I51" s="234"/>
      <c r="J51" s="234"/>
      <c r="K51" s="234"/>
      <c r="L51" s="234"/>
      <c r="M51" s="234"/>
      <c r="N51" s="238"/>
    </row>
    <row r="52" spans="2:14" ht="12.75">
      <c r="B52" s="199" t="s">
        <v>13</v>
      </c>
      <c r="C52" s="233" t="s">
        <v>317</v>
      </c>
      <c r="D52" s="234"/>
      <c r="E52" s="234"/>
      <c r="F52" s="234"/>
      <c r="G52" s="234"/>
      <c r="H52" s="234"/>
      <c r="I52" s="234"/>
      <c r="J52" s="234"/>
      <c r="K52" s="234"/>
      <c r="L52" s="234"/>
      <c r="M52" s="234"/>
      <c r="N52" s="238"/>
    </row>
    <row r="53" spans="2:14" ht="12.75">
      <c r="B53" s="199" t="s">
        <v>17</v>
      </c>
      <c r="C53" s="233" t="s">
        <v>258</v>
      </c>
      <c r="D53" s="234"/>
      <c r="E53" s="234"/>
      <c r="F53" s="234"/>
      <c r="G53" s="234"/>
      <c r="H53" s="234"/>
      <c r="I53" s="234"/>
      <c r="J53" s="234"/>
      <c r="K53" s="234"/>
      <c r="L53" s="234"/>
      <c r="M53" s="234"/>
      <c r="N53" s="238"/>
    </row>
    <row r="54" spans="2:14" ht="12.75">
      <c r="B54" s="199" t="s">
        <v>18</v>
      </c>
      <c r="C54" s="303" t="s">
        <v>321</v>
      </c>
      <c r="D54" s="234"/>
      <c r="E54" s="234"/>
      <c r="F54" s="234"/>
      <c r="G54" s="234"/>
      <c r="H54" s="234"/>
      <c r="I54" s="234"/>
      <c r="J54" s="234"/>
      <c r="K54" s="234"/>
      <c r="L54" s="234"/>
      <c r="M54" s="234"/>
      <c r="N54" s="238"/>
    </row>
    <row r="55" spans="2:14" ht="12.75">
      <c r="B55" s="199" t="s">
        <v>22</v>
      </c>
      <c r="C55" s="233" t="s">
        <v>322</v>
      </c>
      <c r="D55" s="234"/>
      <c r="E55" s="234"/>
      <c r="F55" s="234"/>
      <c r="G55" s="234"/>
      <c r="H55" s="234"/>
      <c r="I55" s="234"/>
      <c r="J55" s="234"/>
      <c r="K55" s="234"/>
      <c r="L55" s="234"/>
      <c r="M55" s="234"/>
      <c r="N55" s="238"/>
    </row>
    <row r="56" spans="2:14" ht="13.5" thickBot="1">
      <c r="B56" s="200" t="s">
        <v>23</v>
      </c>
      <c r="C56" s="295" t="s">
        <v>307</v>
      </c>
      <c r="D56" s="296"/>
      <c r="E56" s="296"/>
      <c r="F56" s="296"/>
      <c r="G56" s="296"/>
      <c r="H56" s="296"/>
      <c r="I56" s="296"/>
      <c r="J56" s="296"/>
      <c r="K56" s="296"/>
      <c r="L56" s="296"/>
      <c r="M56" s="296"/>
      <c r="N56" s="297"/>
    </row>
  </sheetData>
  <sheetProtection/>
  <mergeCells count="5">
    <mergeCell ref="C42:N42"/>
    <mergeCell ref="A37:L37"/>
    <mergeCell ref="C41:N41"/>
    <mergeCell ref="C43:N43"/>
    <mergeCell ref="B40:N40"/>
  </mergeCells>
  <hyperlinks>
    <hyperlink ref="C39" r:id="rId1" display="_ftnref1"/>
  </hyperlinks>
  <printOptions/>
  <pageMargins left="0.75" right="0.75" top="1" bottom="0.76" header="0.5" footer="0.5"/>
  <pageSetup fitToHeight="1" fitToWidth="1" horizontalDpi="600" verticalDpi="600" orientation="landscape" paperSize="9" scale="61" r:id="rId2"/>
  <headerFooter alignWithMargins="0">
    <oddHeader>&amp;C&amp;14Consumables&amp;R&amp;P (&amp;N)</oddHeader>
    <oddFooter>&amp;CConsumables &amp;P (&amp;N)&amp;R&amp;F</oddFooter>
  </headerFooter>
</worksheet>
</file>

<file path=xl/worksheets/sheet13.xml><?xml version="1.0" encoding="utf-8"?>
<worksheet xmlns="http://schemas.openxmlformats.org/spreadsheetml/2006/main" xmlns:r="http://schemas.openxmlformats.org/officeDocument/2006/relationships">
  <sheetPr codeName="Sheet9">
    <pageSetUpPr fitToPage="1"/>
  </sheetPr>
  <dimension ref="A1:O57"/>
  <sheetViews>
    <sheetView zoomScale="75" zoomScaleNormal="75" zoomScalePageLayoutView="0" workbookViewId="0" topLeftCell="A4">
      <selection activeCell="H6" sqref="H6"/>
    </sheetView>
  </sheetViews>
  <sheetFormatPr defaultColWidth="9.140625" defaultRowHeight="12.75"/>
  <cols>
    <col min="3" max="3" width="12.140625" style="0" customWidth="1"/>
    <col min="4" max="4" width="15.00390625" style="0" customWidth="1"/>
    <col min="5" max="5" width="13.8515625" style="0" customWidth="1"/>
    <col min="6" max="6" width="30.421875" style="0" customWidth="1"/>
    <col min="7" max="7" width="46.28125" style="0" customWidth="1"/>
    <col min="8" max="8" width="6.140625" style="0" customWidth="1"/>
    <col min="9" max="9" width="8.00390625" style="0" customWidth="1"/>
    <col min="10" max="11" width="20.00390625" style="0" customWidth="1"/>
    <col min="12" max="12" width="12.28125" style="0" customWidth="1"/>
    <col min="13" max="13" width="18.00390625" style="0" customWidth="1"/>
    <col min="14" max="14" width="17.8515625" style="0" customWidth="1"/>
  </cols>
  <sheetData>
    <row r="1" ht="15">
      <c r="C1" s="43" t="s">
        <v>168</v>
      </c>
    </row>
    <row r="2" spans="3:9" ht="15">
      <c r="C2" s="43"/>
      <c r="D2" s="43"/>
      <c r="E2" s="44">
        <f>N37</f>
        <v>0</v>
      </c>
      <c r="F2" s="20"/>
      <c r="G2" s="11"/>
      <c r="H2" s="11"/>
      <c r="I2" s="11"/>
    </row>
    <row r="4" ht="13.5" thickBot="1">
      <c r="C4" s="2"/>
    </row>
    <row r="5" spans="1:15" s="3" customFormat="1" ht="14.25" thickBot="1" thickTop="1">
      <c r="A5" s="91" t="s">
        <v>4</v>
      </c>
      <c r="B5" s="180" t="s">
        <v>5</v>
      </c>
      <c r="C5" s="93" t="s">
        <v>6</v>
      </c>
      <c r="D5" s="92" t="s">
        <v>49</v>
      </c>
      <c r="E5" s="92" t="s">
        <v>7</v>
      </c>
      <c r="F5" s="92" t="s">
        <v>8</v>
      </c>
      <c r="G5" s="92" t="s">
        <v>9</v>
      </c>
      <c r="H5" s="232" t="s">
        <v>267</v>
      </c>
      <c r="I5" s="232" t="s">
        <v>271</v>
      </c>
      <c r="J5" s="93" t="s">
        <v>10</v>
      </c>
      <c r="K5" s="173" t="s">
        <v>13</v>
      </c>
      <c r="L5" s="94" t="s">
        <v>17</v>
      </c>
      <c r="M5" s="173" t="s">
        <v>18</v>
      </c>
      <c r="N5" s="94" t="s">
        <v>22</v>
      </c>
      <c r="O5" s="232" t="s">
        <v>23</v>
      </c>
    </row>
    <row r="6" spans="1:15" s="6" customFormat="1" ht="96" thickBot="1">
      <c r="A6" s="85" t="s">
        <v>0</v>
      </c>
      <c r="B6" s="179" t="s">
        <v>21</v>
      </c>
      <c r="C6" s="87" t="s">
        <v>52</v>
      </c>
      <c r="D6" s="87" t="s">
        <v>53</v>
      </c>
      <c r="E6" s="87" t="s">
        <v>14</v>
      </c>
      <c r="F6" s="87" t="s">
        <v>54</v>
      </c>
      <c r="G6" s="86" t="s">
        <v>19</v>
      </c>
      <c r="H6" s="229" t="s">
        <v>301</v>
      </c>
      <c r="I6" s="229" t="s">
        <v>275</v>
      </c>
      <c r="J6" s="87" t="s">
        <v>134</v>
      </c>
      <c r="K6" s="87" t="s">
        <v>135</v>
      </c>
      <c r="L6" s="87" t="s">
        <v>3</v>
      </c>
      <c r="M6" s="87" t="s">
        <v>185</v>
      </c>
      <c r="N6" s="88" t="s">
        <v>186</v>
      </c>
      <c r="O6" s="229" t="s">
        <v>272</v>
      </c>
    </row>
    <row r="7" spans="1:15" s="3" customFormat="1" ht="13.5" thickBot="1">
      <c r="A7" s="10">
        <v>1</v>
      </c>
      <c r="B7" s="177"/>
      <c r="C7" s="5"/>
      <c r="D7" s="5"/>
      <c r="E7" s="5"/>
      <c r="F7" s="5"/>
      <c r="G7" s="5"/>
      <c r="H7" s="5"/>
      <c r="I7" s="5"/>
      <c r="J7" s="252"/>
      <c r="K7" s="252"/>
      <c r="L7" s="152">
        <f>IF('Individual Cost Statement '!$E$22&lt;1,1,VLOOKUP(B7,'Individual Cost Statement '!$E$22:$F$26,2,FALSE))</f>
        <v>1</v>
      </c>
      <c r="M7" s="142" t="str">
        <f>IF(J7&lt;&gt;0,J7/L7," ")</f>
        <v> </v>
      </c>
      <c r="N7" s="13" t="str">
        <f>IF(K7&lt;&gt;0,K7/L7," ")</f>
        <v> </v>
      </c>
      <c r="O7" s="16"/>
    </row>
    <row r="8" spans="1:15" s="3" customFormat="1" ht="13.5" thickBot="1">
      <c r="A8" s="10">
        <f>A7+1</f>
        <v>2</v>
      </c>
      <c r="B8" s="177"/>
      <c r="C8" s="5"/>
      <c r="D8" s="5"/>
      <c r="E8" s="5"/>
      <c r="F8" s="5"/>
      <c r="G8" s="5"/>
      <c r="H8" s="5"/>
      <c r="I8" s="5"/>
      <c r="J8" s="252"/>
      <c r="K8" s="252"/>
      <c r="L8" s="152">
        <f>IF('Individual Cost Statement '!$E$22&lt;1,1,VLOOKUP(B8,'Individual Cost Statement '!$E$22:$F$26,2,FALSE))</f>
        <v>1</v>
      </c>
      <c r="M8" s="142" t="str">
        <f aca="true" t="shared" si="0" ref="M8:M36">IF(J8&lt;&gt;0,J8/L8," ")</f>
        <v> </v>
      </c>
      <c r="N8" s="13" t="str">
        <f aca="true" t="shared" si="1" ref="N8:N36">IF(K8&lt;&gt;0,K8/L8," ")</f>
        <v> </v>
      </c>
      <c r="O8" s="16"/>
    </row>
    <row r="9" spans="1:15" s="3" customFormat="1" ht="13.5" thickBot="1">
      <c r="A9" s="10">
        <f aca="true" t="shared" si="2" ref="A9:A36">A8+1</f>
        <v>3</v>
      </c>
      <c r="B9" s="177"/>
      <c r="C9" s="5"/>
      <c r="D9" s="5"/>
      <c r="E9" s="5"/>
      <c r="F9" s="5"/>
      <c r="G9" s="5"/>
      <c r="H9" s="5"/>
      <c r="I9" s="5"/>
      <c r="J9" s="252"/>
      <c r="K9" s="252"/>
      <c r="L9" s="152">
        <f>IF('Individual Cost Statement '!$E$22&lt;1,1,VLOOKUP(B9,'Individual Cost Statement '!$E$22:$F$26,2,FALSE))</f>
        <v>1</v>
      </c>
      <c r="M9" s="142" t="str">
        <f t="shared" si="0"/>
        <v> </v>
      </c>
      <c r="N9" s="13" t="str">
        <f t="shared" si="1"/>
        <v> </v>
      </c>
      <c r="O9" s="16"/>
    </row>
    <row r="10" spans="1:15" s="3" customFormat="1" ht="13.5" thickBot="1">
      <c r="A10" s="10">
        <f t="shared" si="2"/>
        <v>4</v>
      </c>
      <c r="B10" s="177"/>
      <c r="C10" s="5"/>
      <c r="D10" s="5"/>
      <c r="E10" s="5"/>
      <c r="F10" s="5"/>
      <c r="G10" s="5"/>
      <c r="H10" s="5"/>
      <c r="I10" s="5"/>
      <c r="J10" s="252"/>
      <c r="K10" s="252"/>
      <c r="L10" s="152">
        <f>IF('Individual Cost Statement '!$E$22&lt;1,1,VLOOKUP(B10,'Individual Cost Statement '!$E$22:$F$26,2,FALSE))</f>
        <v>1</v>
      </c>
      <c r="M10" s="142" t="str">
        <f t="shared" si="0"/>
        <v> </v>
      </c>
      <c r="N10" s="13" t="str">
        <f t="shared" si="1"/>
        <v> </v>
      </c>
      <c r="O10" s="16"/>
    </row>
    <row r="11" spans="1:15" s="3" customFormat="1" ht="13.5" thickBot="1">
      <c r="A11" s="10">
        <f t="shared" si="2"/>
        <v>5</v>
      </c>
      <c r="B11" s="177"/>
      <c r="C11" s="5"/>
      <c r="D11" s="5"/>
      <c r="E11" s="5"/>
      <c r="F11" s="5"/>
      <c r="G11" s="5"/>
      <c r="H11" s="5"/>
      <c r="I11" s="5"/>
      <c r="J11" s="252"/>
      <c r="K11" s="252"/>
      <c r="L11" s="152">
        <f>IF('Individual Cost Statement '!$E$22&lt;1,1,VLOOKUP(B11,'Individual Cost Statement '!$E$22:$F$26,2,FALSE))</f>
        <v>1</v>
      </c>
      <c r="M11" s="142" t="str">
        <f t="shared" si="0"/>
        <v> </v>
      </c>
      <c r="N11" s="13" t="str">
        <f t="shared" si="1"/>
        <v> </v>
      </c>
      <c r="O11" s="16"/>
    </row>
    <row r="12" spans="1:15" s="3" customFormat="1" ht="13.5" thickBot="1">
      <c r="A12" s="10">
        <f t="shared" si="2"/>
        <v>6</v>
      </c>
      <c r="B12" s="177"/>
      <c r="C12" s="5"/>
      <c r="D12" s="5"/>
      <c r="E12" s="5"/>
      <c r="F12" s="5"/>
      <c r="G12" s="5"/>
      <c r="H12" s="5"/>
      <c r="I12" s="5"/>
      <c r="J12" s="252"/>
      <c r="K12" s="252"/>
      <c r="L12" s="152">
        <f>IF('Individual Cost Statement '!$E$22&lt;1,1,VLOOKUP(B12,'Individual Cost Statement '!$E$22:$F$26,2,FALSE))</f>
        <v>1</v>
      </c>
      <c r="M12" s="142" t="str">
        <f t="shared" si="0"/>
        <v> </v>
      </c>
      <c r="N12" s="13" t="str">
        <f t="shared" si="1"/>
        <v> </v>
      </c>
      <c r="O12" s="16"/>
    </row>
    <row r="13" spans="1:15" s="3" customFormat="1" ht="13.5" thickBot="1">
      <c r="A13" s="10">
        <f t="shared" si="2"/>
        <v>7</v>
      </c>
      <c r="B13" s="177"/>
      <c r="C13" s="5"/>
      <c r="D13" s="5"/>
      <c r="E13" s="5"/>
      <c r="F13" s="5"/>
      <c r="G13" s="5"/>
      <c r="H13" s="5"/>
      <c r="I13" s="5"/>
      <c r="J13" s="252"/>
      <c r="K13" s="252"/>
      <c r="L13" s="152">
        <f>IF('Individual Cost Statement '!$E$22&lt;1,1,VLOOKUP(B13,'Individual Cost Statement '!$E$22:$F$26,2,FALSE))</f>
        <v>1</v>
      </c>
      <c r="M13" s="142" t="str">
        <f t="shared" si="0"/>
        <v> </v>
      </c>
      <c r="N13" s="13" t="str">
        <f t="shared" si="1"/>
        <v> </v>
      </c>
      <c r="O13" s="16"/>
    </row>
    <row r="14" spans="1:15" s="3" customFormat="1" ht="13.5" thickBot="1">
      <c r="A14" s="10">
        <f t="shared" si="2"/>
        <v>8</v>
      </c>
      <c r="B14" s="177"/>
      <c r="C14" s="5"/>
      <c r="D14" s="5"/>
      <c r="E14" s="5"/>
      <c r="F14" s="5"/>
      <c r="G14" s="5"/>
      <c r="H14" s="5"/>
      <c r="I14" s="5"/>
      <c r="J14" s="252"/>
      <c r="K14" s="252"/>
      <c r="L14" s="152">
        <f>IF('Individual Cost Statement '!$E$22&lt;1,1,VLOOKUP(B14,'Individual Cost Statement '!$E$22:$F$26,2,FALSE))</f>
        <v>1</v>
      </c>
      <c r="M14" s="142" t="str">
        <f t="shared" si="0"/>
        <v> </v>
      </c>
      <c r="N14" s="13" t="str">
        <f t="shared" si="1"/>
        <v> </v>
      </c>
      <c r="O14" s="16"/>
    </row>
    <row r="15" spans="1:15" s="3" customFormat="1" ht="13.5" thickBot="1">
      <c r="A15" s="10">
        <f t="shared" si="2"/>
        <v>9</v>
      </c>
      <c r="B15" s="177"/>
      <c r="C15" s="5"/>
      <c r="D15" s="5"/>
      <c r="E15" s="5"/>
      <c r="F15" s="5"/>
      <c r="G15" s="5"/>
      <c r="H15" s="5"/>
      <c r="I15" s="5"/>
      <c r="J15" s="252"/>
      <c r="K15" s="252"/>
      <c r="L15" s="152">
        <f>IF('Individual Cost Statement '!$E$22&lt;1,1,VLOOKUP(B15,'Individual Cost Statement '!$E$22:$F$26,2,FALSE))</f>
        <v>1</v>
      </c>
      <c r="M15" s="142" t="str">
        <f t="shared" si="0"/>
        <v> </v>
      </c>
      <c r="N15" s="13" t="str">
        <f t="shared" si="1"/>
        <v> </v>
      </c>
      <c r="O15" s="16"/>
    </row>
    <row r="16" spans="1:15" s="3" customFormat="1" ht="13.5" thickBot="1">
      <c r="A16" s="10">
        <f t="shared" si="2"/>
        <v>10</v>
      </c>
      <c r="B16" s="177"/>
      <c r="C16" s="5"/>
      <c r="D16" s="5"/>
      <c r="E16" s="5"/>
      <c r="F16" s="5"/>
      <c r="G16" s="5"/>
      <c r="H16" s="5"/>
      <c r="I16" s="5"/>
      <c r="J16" s="252"/>
      <c r="K16" s="252"/>
      <c r="L16" s="152">
        <f>IF('Individual Cost Statement '!$E$22&lt;1,1,VLOOKUP(B16,'Individual Cost Statement '!$E$22:$F$26,2,FALSE))</f>
        <v>1</v>
      </c>
      <c r="M16" s="142" t="str">
        <f t="shared" si="0"/>
        <v> </v>
      </c>
      <c r="N16" s="13" t="str">
        <f t="shared" si="1"/>
        <v> </v>
      </c>
      <c r="O16" s="16"/>
    </row>
    <row r="17" spans="1:15" s="3" customFormat="1" ht="13.5" thickBot="1">
      <c r="A17" s="10">
        <f t="shared" si="2"/>
        <v>11</v>
      </c>
      <c r="B17" s="177"/>
      <c r="C17" s="5"/>
      <c r="D17" s="5"/>
      <c r="E17" s="5"/>
      <c r="F17" s="5"/>
      <c r="G17" s="5"/>
      <c r="H17" s="5"/>
      <c r="I17" s="5"/>
      <c r="J17" s="252"/>
      <c r="K17" s="252"/>
      <c r="L17" s="152">
        <f>IF('Individual Cost Statement '!$E$22&lt;1,1,VLOOKUP(B17,'Individual Cost Statement '!$E$22:$F$26,2,FALSE))</f>
        <v>1</v>
      </c>
      <c r="M17" s="142" t="str">
        <f t="shared" si="0"/>
        <v> </v>
      </c>
      <c r="N17" s="13" t="str">
        <f t="shared" si="1"/>
        <v> </v>
      </c>
      <c r="O17" s="16"/>
    </row>
    <row r="18" spans="1:15" s="3" customFormat="1" ht="13.5" thickBot="1">
      <c r="A18" s="10">
        <f t="shared" si="2"/>
        <v>12</v>
      </c>
      <c r="B18" s="177"/>
      <c r="C18" s="5"/>
      <c r="D18" s="5"/>
      <c r="E18" s="5"/>
      <c r="F18" s="5"/>
      <c r="G18" s="5"/>
      <c r="H18" s="5"/>
      <c r="I18" s="5"/>
      <c r="J18" s="252"/>
      <c r="K18" s="252"/>
      <c r="L18" s="152">
        <f>IF('Individual Cost Statement '!$E$22&lt;1,1,VLOOKUP(B18,'Individual Cost Statement '!$E$22:$F$26,2,FALSE))</f>
        <v>1</v>
      </c>
      <c r="M18" s="142" t="str">
        <f t="shared" si="0"/>
        <v> </v>
      </c>
      <c r="N18" s="13" t="str">
        <f t="shared" si="1"/>
        <v> </v>
      </c>
      <c r="O18" s="16"/>
    </row>
    <row r="19" spans="1:15" s="3" customFormat="1" ht="13.5" thickBot="1">
      <c r="A19" s="10">
        <f t="shared" si="2"/>
        <v>13</v>
      </c>
      <c r="B19" s="177"/>
      <c r="C19" s="5"/>
      <c r="D19" s="5"/>
      <c r="E19" s="5"/>
      <c r="F19" s="5"/>
      <c r="G19" s="5"/>
      <c r="H19" s="5"/>
      <c r="I19" s="5"/>
      <c r="J19" s="252"/>
      <c r="K19" s="252"/>
      <c r="L19" s="152">
        <f>IF('Individual Cost Statement '!$E$22&lt;1,1,VLOOKUP(B19,'Individual Cost Statement '!$E$22:$F$26,2,FALSE))</f>
        <v>1</v>
      </c>
      <c r="M19" s="142" t="str">
        <f t="shared" si="0"/>
        <v> </v>
      </c>
      <c r="N19" s="13" t="str">
        <f t="shared" si="1"/>
        <v> </v>
      </c>
      <c r="O19" s="16"/>
    </row>
    <row r="20" spans="1:15" s="3" customFormat="1" ht="13.5" thickBot="1">
      <c r="A20" s="10">
        <f t="shared" si="2"/>
        <v>14</v>
      </c>
      <c r="B20" s="177"/>
      <c r="C20" s="5"/>
      <c r="D20" s="5"/>
      <c r="E20" s="5"/>
      <c r="F20" s="5"/>
      <c r="G20" s="5"/>
      <c r="H20" s="5"/>
      <c r="I20" s="5"/>
      <c r="J20" s="252"/>
      <c r="K20" s="252"/>
      <c r="L20" s="152">
        <f>IF('Individual Cost Statement '!$E$22&lt;1,1,VLOOKUP(B20,'Individual Cost Statement '!$E$22:$F$26,2,FALSE))</f>
        <v>1</v>
      </c>
      <c r="M20" s="142" t="str">
        <f t="shared" si="0"/>
        <v> </v>
      </c>
      <c r="N20" s="13" t="str">
        <f t="shared" si="1"/>
        <v> </v>
      </c>
      <c r="O20" s="16"/>
    </row>
    <row r="21" spans="1:15" s="3" customFormat="1" ht="13.5" thickBot="1">
      <c r="A21" s="10">
        <f t="shared" si="2"/>
        <v>15</v>
      </c>
      <c r="B21" s="177"/>
      <c r="C21" s="5"/>
      <c r="D21" s="5"/>
      <c r="E21" s="5"/>
      <c r="F21" s="5"/>
      <c r="G21" s="5"/>
      <c r="H21" s="5"/>
      <c r="I21" s="5"/>
      <c r="J21" s="252"/>
      <c r="K21" s="252"/>
      <c r="L21" s="152">
        <f>IF('Individual Cost Statement '!$E$22&lt;1,1,VLOOKUP(B21,'Individual Cost Statement '!$E$22:$F$26,2,FALSE))</f>
        <v>1</v>
      </c>
      <c r="M21" s="142" t="str">
        <f t="shared" si="0"/>
        <v> </v>
      </c>
      <c r="N21" s="13" t="str">
        <f t="shared" si="1"/>
        <v> </v>
      </c>
      <c r="O21" s="16"/>
    </row>
    <row r="22" spans="1:15" s="3" customFormat="1" ht="13.5" thickBot="1">
      <c r="A22" s="10">
        <f t="shared" si="2"/>
        <v>16</v>
      </c>
      <c r="B22" s="177"/>
      <c r="C22" s="5"/>
      <c r="D22" s="5"/>
      <c r="E22" s="5"/>
      <c r="F22" s="5"/>
      <c r="G22" s="5"/>
      <c r="H22" s="5"/>
      <c r="I22" s="5"/>
      <c r="J22" s="252"/>
      <c r="K22" s="252"/>
      <c r="L22" s="152">
        <f>IF('Individual Cost Statement '!$E$22&lt;1,1,VLOOKUP(B22,'Individual Cost Statement '!$E$22:$F$26,2,FALSE))</f>
        <v>1</v>
      </c>
      <c r="M22" s="142" t="str">
        <f t="shared" si="0"/>
        <v> </v>
      </c>
      <c r="N22" s="13" t="str">
        <f t="shared" si="1"/>
        <v> </v>
      </c>
      <c r="O22" s="16"/>
    </row>
    <row r="23" spans="1:15" s="3" customFormat="1" ht="13.5" thickBot="1">
      <c r="A23" s="10">
        <f t="shared" si="2"/>
        <v>17</v>
      </c>
      <c r="B23" s="177"/>
      <c r="C23" s="5"/>
      <c r="D23" s="5"/>
      <c r="E23" s="5"/>
      <c r="F23" s="5"/>
      <c r="G23" s="5"/>
      <c r="H23" s="5"/>
      <c r="I23" s="5"/>
      <c r="J23" s="252"/>
      <c r="K23" s="252"/>
      <c r="L23" s="152">
        <f>IF('Individual Cost Statement '!$E$22&lt;1,1,VLOOKUP(B23,'Individual Cost Statement '!$E$22:$F$26,2,FALSE))</f>
        <v>1</v>
      </c>
      <c r="M23" s="142" t="str">
        <f t="shared" si="0"/>
        <v> </v>
      </c>
      <c r="N23" s="13" t="str">
        <f t="shared" si="1"/>
        <v> </v>
      </c>
      <c r="O23" s="16"/>
    </row>
    <row r="24" spans="1:15" s="3" customFormat="1" ht="13.5" thickBot="1">
      <c r="A24" s="10">
        <f t="shared" si="2"/>
        <v>18</v>
      </c>
      <c r="B24" s="177"/>
      <c r="C24" s="5"/>
      <c r="D24" s="5"/>
      <c r="E24" s="5"/>
      <c r="F24" s="5"/>
      <c r="G24" s="5"/>
      <c r="H24" s="5"/>
      <c r="I24" s="5"/>
      <c r="J24" s="252"/>
      <c r="K24" s="252"/>
      <c r="L24" s="152">
        <f>IF('Individual Cost Statement '!$E$22&lt;1,1,VLOOKUP(B24,'Individual Cost Statement '!$E$22:$F$26,2,FALSE))</f>
        <v>1</v>
      </c>
      <c r="M24" s="142" t="str">
        <f t="shared" si="0"/>
        <v> </v>
      </c>
      <c r="N24" s="13" t="str">
        <f t="shared" si="1"/>
        <v> </v>
      </c>
      <c r="O24" s="16"/>
    </row>
    <row r="25" spans="1:15" s="3" customFormat="1" ht="13.5" thickBot="1">
      <c r="A25" s="10">
        <f t="shared" si="2"/>
        <v>19</v>
      </c>
      <c r="B25" s="177"/>
      <c r="C25" s="5"/>
      <c r="D25" s="5"/>
      <c r="E25" s="5"/>
      <c r="F25" s="5"/>
      <c r="G25" s="5"/>
      <c r="H25" s="5"/>
      <c r="I25" s="5"/>
      <c r="J25" s="252"/>
      <c r="K25" s="252"/>
      <c r="L25" s="152">
        <f>IF('Individual Cost Statement '!$E$22&lt;1,1,VLOOKUP(B25,'Individual Cost Statement '!$E$22:$F$26,2,FALSE))</f>
        <v>1</v>
      </c>
      <c r="M25" s="142" t="str">
        <f t="shared" si="0"/>
        <v> </v>
      </c>
      <c r="N25" s="13" t="str">
        <f t="shared" si="1"/>
        <v> </v>
      </c>
      <c r="O25" s="16"/>
    </row>
    <row r="26" spans="1:15" s="3" customFormat="1" ht="13.5" thickBot="1">
      <c r="A26" s="10">
        <f t="shared" si="2"/>
        <v>20</v>
      </c>
      <c r="B26" s="177"/>
      <c r="C26" s="5"/>
      <c r="D26" s="5"/>
      <c r="E26" s="5"/>
      <c r="F26" s="5"/>
      <c r="G26" s="5"/>
      <c r="H26" s="5"/>
      <c r="I26" s="5"/>
      <c r="J26" s="252"/>
      <c r="K26" s="252"/>
      <c r="L26" s="152">
        <f>IF('Individual Cost Statement '!$E$22&lt;1,1,VLOOKUP(B26,'Individual Cost Statement '!$E$22:$F$26,2,FALSE))</f>
        <v>1</v>
      </c>
      <c r="M26" s="142" t="str">
        <f t="shared" si="0"/>
        <v> </v>
      </c>
      <c r="N26" s="13" t="str">
        <f t="shared" si="1"/>
        <v> </v>
      </c>
      <c r="O26" s="16"/>
    </row>
    <row r="27" spans="1:15" s="3" customFormat="1" ht="13.5" thickBot="1">
      <c r="A27" s="10">
        <f t="shared" si="2"/>
        <v>21</v>
      </c>
      <c r="B27" s="177"/>
      <c r="C27" s="5"/>
      <c r="D27" s="5"/>
      <c r="E27" s="5"/>
      <c r="F27" s="5"/>
      <c r="G27" s="5"/>
      <c r="H27" s="5"/>
      <c r="I27" s="5"/>
      <c r="J27" s="252"/>
      <c r="K27" s="252"/>
      <c r="L27" s="152">
        <f>IF('Individual Cost Statement '!$E$22&lt;1,1,VLOOKUP(B27,'Individual Cost Statement '!$E$22:$F$26,2,FALSE))</f>
        <v>1</v>
      </c>
      <c r="M27" s="142" t="str">
        <f t="shared" si="0"/>
        <v> </v>
      </c>
      <c r="N27" s="13" t="str">
        <f t="shared" si="1"/>
        <v> </v>
      </c>
      <c r="O27" s="16"/>
    </row>
    <row r="28" spans="1:15" s="3" customFormat="1" ht="13.5" thickBot="1">
      <c r="A28" s="10">
        <f t="shared" si="2"/>
        <v>22</v>
      </c>
      <c r="B28" s="177"/>
      <c r="C28" s="5"/>
      <c r="D28" s="5"/>
      <c r="E28" s="5"/>
      <c r="F28" s="5"/>
      <c r="G28" s="5"/>
      <c r="H28" s="5"/>
      <c r="I28" s="5"/>
      <c r="J28" s="252"/>
      <c r="K28" s="252"/>
      <c r="L28" s="152">
        <f>IF('Individual Cost Statement '!$E$22&lt;1,1,VLOOKUP(B28,'Individual Cost Statement '!$E$22:$F$26,2,FALSE))</f>
        <v>1</v>
      </c>
      <c r="M28" s="142" t="str">
        <f t="shared" si="0"/>
        <v> </v>
      </c>
      <c r="N28" s="13" t="str">
        <f t="shared" si="1"/>
        <v> </v>
      </c>
      <c r="O28" s="16"/>
    </row>
    <row r="29" spans="1:15" s="3" customFormat="1" ht="14.25" thickBot="1">
      <c r="A29" s="10">
        <f t="shared" si="2"/>
        <v>23</v>
      </c>
      <c r="B29" s="177"/>
      <c r="C29" s="4"/>
      <c r="D29" s="5"/>
      <c r="E29" s="5"/>
      <c r="F29" s="5"/>
      <c r="G29" s="5"/>
      <c r="H29" s="5"/>
      <c r="I29" s="5"/>
      <c r="J29" s="252"/>
      <c r="K29" s="252"/>
      <c r="L29" s="152">
        <f>IF('Individual Cost Statement '!$E$22&lt;1,1,VLOOKUP(B29,'Individual Cost Statement '!$E$22:$F$26,2,FALSE))</f>
        <v>1</v>
      </c>
      <c r="M29" s="142" t="str">
        <f t="shared" si="0"/>
        <v> </v>
      </c>
      <c r="N29" s="13" t="str">
        <f t="shared" si="1"/>
        <v> </v>
      </c>
      <c r="O29" s="16"/>
    </row>
    <row r="30" spans="1:15" s="3" customFormat="1" ht="14.25" thickBot="1">
      <c r="A30" s="10">
        <f t="shared" si="2"/>
        <v>24</v>
      </c>
      <c r="B30" s="177"/>
      <c r="C30" s="4"/>
      <c r="D30" s="5"/>
      <c r="E30" s="5"/>
      <c r="F30" s="5"/>
      <c r="G30" s="5"/>
      <c r="H30" s="5"/>
      <c r="I30" s="5"/>
      <c r="J30" s="252"/>
      <c r="K30" s="252"/>
      <c r="L30" s="152">
        <f>IF('Individual Cost Statement '!$E$22&lt;1,1,VLOOKUP(B30,'Individual Cost Statement '!$E$22:$F$26,2,FALSE))</f>
        <v>1</v>
      </c>
      <c r="M30" s="142" t="str">
        <f t="shared" si="0"/>
        <v> </v>
      </c>
      <c r="N30" s="13" t="str">
        <f t="shared" si="1"/>
        <v> </v>
      </c>
      <c r="O30" s="16"/>
    </row>
    <row r="31" spans="1:15" s="3" customFormat="1" ht="14.25" thickBot="1">
      <c r="A31" s="10">
        <f t="shared" si="2"/>
        <v>25</v>
      </c>
      <c r="B31" s="177"/>
      <c r="C31" s="4"/>
      <c r="D31" s="5"/>
      <c r="E31" s="5"/>
      <c r="F31" s="5"/>
      <c r="G31" s="5"/>
      <c r="H31" s="5"/>
      <c r="I31" s="5"/>
      <c r="J31" s="252"/>
      <c r="K31" s="252"/>
      <c r="L31" s="152">
        <f>IF('Individual Cost Statement '!$E$22&lt;1,1,VLOOKUP(B31,'Individual Cost Statement '!$E$22:$F$26,2,FALSE))</f>
        <v>1</v>
      </c>
      <c r="M31" s="142" t="str">
        <f t="shared" si="0"/>
        <v> </v>
      </c>
      <c r="N31" s="13" t="str">
        <f t="shared" si="1"/>
        <v> </v>
      </c>
      <c r="O31" s="16"/>
    </row>
    <row r="32" spans="1:15" s="3" customFormat="1" ht="14.25" thickBot="1">
      <c r="A32" s="10">
        <f t="shared" si="2"/>
        <v>26</v>
      </c>
      <c r="B32" s="177"/>
      <c r="C32" s="4"/>
      <c r="D32" s="5"/>
      <c r="E32" s="5"/>
      <c r="F32" s="5"/>
      <c r="G32" s="5"/>
      <c r="H32" s="5"/>
      <c r="I32" s="5"/>
      <c r="J32" s="252"/>
      <c r="K32" s="252"/>
      <c r="L32" s="152">
        <f>IF('Individual Cost Statement '!$E$22&lt;1,1,VLOOKUP(B32,'Individual Cost Statement '!$E$22:$F$26,2,FALSE))</f>
        <v>1</v>
      </c>
      <c r="M32" s="142" t="str">
        <f t="shared" si="0"/>
        <v> </v>
      </c>
      <c r="N32" s="13" t="str">
        <f t="shared" si="1"/>
        <v> </v>
      </c>
      <c r="O32" s="16"/>
    </row>
    <row r="33" spans="1:15" s="3" customFormat="1" ht="14.25" thickBot="1">
      <c r="A33" s="10">
        <f t="shared" si="2"/>
        <v>27</v>
      </c>
      <c r="B33" s="177"/>
      <c r="C33" s="4"/>
      <c r="D33" s="5"/>
      <c r="E33" s="5"/>
      <c r="F33" s="5"/>
      <c r="G33" s="5"/>
      <c r="H33" s="5"/>
      <c r="I33" s="5"/>
      <c r="J33" s="252"/>
      <c r="K33" s="252"/>
      <c r="L33" s="152">
        <f>IF('Individual Cost Statement '!$E$22&lt;1,1,VLOOKUP(B33,'Individual Cost Statement '!$E$22:$F$26,2,FALSE))</f>
        <v>1</v>
      </c>
      <c r="M33" s="142" t="str">
        <f t="shared" si="0"/>
        <v> </v>
      </c>
      <c r="N33" s="13" t="str">
        <f t="shared" si="1"/>
        <v> </v>
      </c>
      <c r="O33" s="16"/>
    </row>
    <row r="34" spans="1:15" s="3" customFormat="1" ht="14.25" thickBot="1">
      <c r="A34" s="10">
        <f t="shared" si="2"/>
        <v>28</v>
      </c>
      <c r="B34" s="177"/>
      <c r="C34" s="4"/>
      <c r="D34" s="5"/>
      <c r="E34" s="5"/>
      <c r="F34" s="5"/>
      <c r="G34" s="5"/>
      <c r="H34" s="5"/>
      <c r="I34" s="5"/>
      <c r="J34" s="252"/>
      <c r="K34" s="252"/>
      <c r="L34" s="152">
        <f>IF('Individual Cost Statement '!$E$22&lt;1,1,VLOOKUP(B34,'Individual Cost Statement '!$E$22:$F$26,2,FALSE))</f>
        <v>1</v>
      </c>
      <c r="M34" s="142" t="str">
        <f t="shared" si="0"/>
        <v> </v>
      </c>
      <c r="N34" s="13" t="str">
        <f t="shared" si="1"/>
        <v> </v>
      </c>
      <c r="O34" s="16"/>
    </row>
    <row r="35" spans="1:15" s="3" customFormat="1" ht="14.25" thickBot="1">
      <c r="A35" s="10">
        <f t="shared" si="2"/>
        <v>29</v>
      </c>
      <c r="B35" s="177"/>
      <c r="C35" s="4"/>
      <c r="D35" s="5"/>
      <c r="E35" s="5"/>
      <c r="F35" s="5"/>
      <c r="G35" s="5"/>
      <c r="H35" s="5"/>
      <c r="I35" s="5"/>
      <c r="J35" s="252"/>
      <c r="K35" s="252"/>
      <c r="L35" s="152">
        <f>IF('Individual Cost Statement '!$E$22&lt;1,1,VLOOKUP(B35,'Individual Cost Statement '!$E$22:$F$26,2,FALSE))</f>
        <v>1</v>
      </c>
      <c r="M35" s="142" t="str">
        <f t="shared" si="0"/>
        <v> </v>
      </c>
      <c r="N35" s="13" t="str">
        <f t="shared" si="1"/>
        <v> </v>
      </c>
      <c r="O35" s="16"/>
    </row>
    <row r="36" spans="1:15" s="3" customFormat="1" ht="14.25" thickBot="1">
      <c r="A36" s="10">
        <f t="shared" si="2"/>
        <v>30</v>
      </c>
      <c r="B36" s="177"/>
      <c r="C36" s="34"/>
      <c r="D36" s="5"/>
      <c r="E36" s="5"/>
      <c r="F36" s="5"/>
      <c r="G36" s="5"/>
      <c r="H36" s="5"/>
      <c r="I36" s="5"/>
      <c r="J36" s="252"/>
      <c r="K36" s="252"/>
      <c r="L36" s="152">
        <f>IF('Individual Cost Statement '!$E$22&lt;1,1,VLOOKUP(B36,'Individual Cost Statement '!$E$22:$F$26,2,FALSE))</f>
        <v>1</v>
      </c>
      <c r="M36" s="142" t="str">
        <f t="shared" si="0"/>
        <v> </v>
      </c>
      <c r="N36" s="13" t="str">
        <f t="shared" si="1"/>
        <v> </v>
      </c>
      <c r="O36" s="16"/>
    </row>
    <row r="37" spans="1:14" s="3" customFormat="1" ht="13.5" thickBot="1">
      <c r="A37" s="435" t="s">
        <v>73</v>
      </c>
      <c r="B37" s="436"/>
      <c r="C37" s="436"/>
      <c r="D37" s="436"/>
      <c r="E37" s="436"/>
      <c r="F37" s="436"/>
      <c r="G37" s="436"/>
      <c r="H37" s="436"/>
      <c r="I37" s="436"/>
      <c r="J37" s="436"/>
      <c r="K37" s="436"/>
      <c r="L37" s="468"/>
      <c r="M37" s="191">
        <f>SUM(M7:M36)</f>
        <v>0</v>
      </c>
      <c r="N37" s="14">
        <f>SUM(N7:N36)</f>
        <v>0</v>
      </c>
    </row>
    <row r="38" ht="13.5" thickTop="1"/>
    <row r="39" ht="13.5" thickBot="1">
      <c r="C39" s="1"/>
    </row>
    <row r="40" spans="2:14" ht="13.5" thickBot="1">
      <c r="B40" s="445" t="s">
        <v>231</v>
      </c>
      <c r="C40" s="442"/>
      <c r="D40" s="442"/>
      <c r="E40" s="442"/>
      <c r="F40" s="442"/>
      <c r="G40" s="442"/>
      <c r="H40" s="442"/>
      <c r="I40" s="442"/>
      <c r="J40" s="442"/>
      <c r="K40" s="442"/>
      <c r="L40" s="442"/>
      <c r="M40" s="442"/>
      <c r="N40" s="443"/>
    </row>
    <row r="41" spans="1:14" ht="12.75">
      <c r="A41" s="19"/>
      <c r="B41" s="198" t="s">
        <v>47</v>
      </c>
      <c r="C41" s="490" t="s">
        <v>48</v>
      </c>
      <c r="D41" s="490"/>
      <c r="E41" s="490"/>
      <c r="F41" s="490"/>
      <c r="G41" s="490"/>
      <c r="H41" s="490"/>
      <c r="I41" s="490"/>
      <c r="J41" s="490"/>
      <c r="K41" s="490"/>
      <c r="L41" s="490"/>
      <c r="M41" s="490"/>
      <c r="N41" s="491"/>
    </row>
    <row r="42" spans="2:14" ht="12.75">
      <c r="B42" s="202" t="s">
        <v>47</v>
      </c>
      <c r="C42" s="488" t="s">
        <v>48</v>
      </c>
      <c r="D42" s="488"/>
      <c r="E42" s="488"/>
      <c r="F42" s="488"/>
      <c r="G42" s="488"/>
      <c r="H42" s="488"/>
      <c r="I42" s="488"/>
      <c r="J42" s="488"/>
      <c r="K42" s="488"/>
      <c r="L42" s="488"/>
      <c r="M42" s="488"/>
      <c r="N42" s="489"/>
    </row>
    <row r="43" spans="2:14" ht="12.75">
      <c r="B43" s="199" t="s">
        <v>4</v>
      </c>
      <c r="C43" s="415" t="s">
        <v>110</v>
      </c>
      <c r="D43" s="416"/>
      <c r="E43" s="416"/>
      <c r="F43" s="416"/>
      <c r="G43" s="416"/>
      <c r="H43" s="416"/>
      <c r="I43" s="416"/>
      <c r="J43" s="416"/>
      <c r="K43" s="416"/>
      <c r="L43" s="416"/>
      <c r="M43" s="416"/>
      <c r="N43" s="444"/>
    </row>
    <row r="44" spans="2:14" ht="12.75">
      <c r="B44" s="199" t="s">
        <v>5</v>
      </c>
      <c r="C44" s="412" t="s">
        <v>227</v>
      </c>
      <c r="D44" s="413"/>
      <c r="E44" s="413"/>
      <c r="F44" s="413"/>
      <c r="G44" s="413"/>
      <c r="H44" s="413"/>
      <c r="I44" s="413"/>
      <c r="J44" s="413"/>
      <c r="K44" s="413"/>
      <c r="L44" s="413"/>
      <c r="M44" s="413"/>
      <c r="N44" s="430"/>
    </row>
    <row r="45" spans="2:14" ht="12.75">
      <c r="B45" s="199" t="s">
        <v>285</v>
      </c>
      <c r="C45" s="233" t="s">
        <v>309</v>
      </c>
      <c r="D45" s="234"/>
      <c r="E45" s="234"/>
      <c r="F45" s="234"/>
      <c r="G45" s="234"/>
      <c r="H45" s="234"/>
      <c r="I45" s="234"/>
      <c r="J45" s="234"/>
      <c r="K45" s="234"/>
      <c r="L45" s="234"/>
      <c r="M45" s="234"/>
      <c r="N45" s="238"/>
    </row>
    <row r="46" spans="2:14" ht="12.75">
      <c r="B46" s="199" t="s">
        <v>49</v>
      </c>
      <c r="C46" s="233" t="s">
        <v>311</v>
      </c>
      <c r="D46" s="234"/>
      <c r="E46" s="234"/>
      <c r="F46" s="234"/>
      <c r="G46" s="234"/>
      <c r="H46" s="234"/>
      <c r="I46" s="234"/>
      <c r="J46" s="234"/>
      <c r="K46" s="234"/>
      <c r="L46" s="234"/>
      <c r="M46" s="234"/>
      <c r="N46" s="238"/>
    </row>
    <row r="47" spans="2:14" ht="12.75">
      <c r="B47" s="199" t="s">
        <v>7</v>
      </c>
      <c r="C47" s="233" t="s">
        <v>312</v>
      </c>
      <c r="D47" s="234"/>
      <c r="E47" s="234"/>
      <c r="F47" s="234"/>
      <c r="G47" s="234"/>
      <c r="H47" s="234"/>
      <c r="I47" s="234"/>
      <c r="J47" s="234"/>
      <c r="K47" s="234"/>
      <c r="L47" s="234"/>
      <c r="M47" s="234"/>
      <c r="N47" s="238"/>
    </row>
    <row r="48" spans="2:14" ht="12.75">
      <c r="B48" s="199" t="s">
        <v>8</v>
      </c>
      <c r="C48" s="233" t="s">
        <v>325</v>
      </c>
      <c r="D48" s="234"/>
      <c r="E48" s="234"/>
      <c r="F48" s="234"/>
      <c r="G48" s="234"/>
      <c r="H48" s="234"/>
      <c r="I48" s="234"/>
      <c r="J48" s="234"/>
      <c r="K48" s="234"/>
      <c r="L48" s="234"/>
      <c r="M48" s="234"/>
      <c r="N48" s="238"/>
    </row>
    <row r="49" spans="2:14" ht="12.75">
      <c r="B49" s="199" t="s">
        <v>9</v>
      </c>
      <c r="C49" s="233" t="s">
        <v>331</v>
      </c>
      <c r="D49" s="234"/>
      <c r="E49" s="234"/>
      <c r="F49" s="234"/>
      <c r="G49" s="234"/>
      <c r="H49" s="234"/>
      <c r="I49" s="234"/>
      <c r="J49" s="234"/>
      <c r="K49" s="234"/>
      <c r="L49" s="234"/>
      <c r="M49" s="234"/>
      <c r="N49" s="238"/>
    </row>
    <row r="50" spans="2:14" ht="12.75">
      <c r="B50" s="199" t="s">
        <v>267</v>
      </c>
      <c r="C50" s="233" t="s">
        <v>327</v>
      </c>
      <c r="D50" s="234"/>
      <c r="E50" s="234"/>
      <c r="F50" s="234"/>
      <c r="G50" s="234"/>
      <c r="H50" s="234"/>
      <c r="I50" s="234"/>
      <c r="J50" s="234"/>
      <c r="K50" s="234"/>
      <c r="L50" s="234"/>
      <c r="M50" s="234"/>
      <c r="N50" s="238"/>
    </row>
    <row r="51" spans="2:14" ht="12.75">
      <c r="B51" s="199" t="s">
        <v>271</v>
      </c>
      <c r="C51" s="233" t="s">
        <v>302</v>
      </c>
      <c r="D51" s="234"/>
      <c r="E51" s="234"/>
      <c r="F51" s="234"/>
      <c r="G51" s="234"/>
      <c r="H51" s="234"/>
      <c r="I51" s="234"/>
      <c r="J51" s="234"/>
      <c r="K51" s="234"/>
      <c r="L51" s="234"/>
      <c r="M51" s="234"/>
      <c r="N51" s="238"/>
    </row>
    <row r="52" spans="2:14" ht="12.75">
      <c r="B52" s="199" t="s">
        <v>10</v>
      </c>
      <c r="C52" s="233" t="s">
        <v>134</v>
      </c>
      <c r="D52" s="234"/>
      <c r="E52" s="234"/>
      <c r="F52" s="234"/>
      <c r="G52" s="234"/>
      <c r="H52" s="234"/>
      <c r="I52" s="234"/>
      <c r="J52" s="234"/>
      <c r="K52" s="234"/>
      <c r="L52" s="234"/>
      <c r="M52" s="234"/>
      <c r="N52" s="238"/>
    </row>
    <row r="53" spans="2:14" ht="12.75">
      <c r="B53" s="199" t="s">
        <v>13</v>
      </c>
      <c r="C53" s="233" t="s">
        <v>317</v>
      </c>
      <c r="D53" s="234"/>
      <c r="E53" s="234"/>
      <c r="F53" s="234"/>
      <c r="G53" s="234"/>
      <c r="H53" s="234"/>
      <c r="I53" s="234"/>
      <c r="J53" s="234"/>
      <c r="K53" s="234"/>
      <c r="L53" s="234"/>
      <c r="M53" s="234"/>
      <c r="N53" s="238"/>
    </row>
    <row r="54" spans="2:14" ht="12.75">
      <c r="B54" s="199" t="s">
        <v>17</v>
      </c>
      <c r="C54" s="233" t="s">
        <v>258</v>
      </c>
      <c r="D54" s="234"/>
      <c r="E54" s="234"/>
      <c r="F54" s="234"/>
      <c r="G54" s="234"/>
      <c r="H54" s="234"/>
      <c r="I54" s="234"/>
      <c r="J54" s="234"/>
      <c r="K54" s="234"/>
      <c r="L54" s="234"/>
      <c r="M54" s="234"/>
      <c r="N54" s="238"/>
    </row>
    <row r="55" spans="2:14" ht="12.75">
      <c r="B55" s="199" t="s">
        <v>18</v>
      </c>
      <c r="C55" s="303" t="s">
        <v>321</v>
      </c>
      <c r="D55" s="234"/>
      <c r="E55" s="234"/>
      <c r="F55" s="234"/>
      <c r="G55" s="234"/>
      <c r="H55" s="234"/>
      <c r="I55" s="234"/>
      <c r="J55" s="234"/>
      <c r="K55" s="234"/>
      <c r="L55" s="234"/>
      <c r="M55" s="234"/>
      <c r="N55" s="238"/>
    </row>
    <row r="56" spans="2:14" ht="12.75">
      <c r="B56" s="199" t="s">
        <v>22</v>
      </c>
      <c r="C56" s="233" t="s">
        <v>322</v>
      </c>
      <c r="D56" s="234"/>
      <c r="E56" s="234"/>
      <c r="F56" s="234"/>
      <c r="G56" s="234"/>
      <c r="H56" s="234"/>
      <c r="I56" s="234"/>
      <c r="J56" s="234"/>
      <c r="K56" s="234"/>
      <c r="L56" s="234"/>
      <c r="M56" s="234"/>
      <c r="N56" s="238"/>
    </row>
    <row r="57" spans="1:14" ht="13.5" thickBot="1">
      <c r="A57" s="196"/>
      <c r="B57" s="200" t="s">
        <v>23</v>
      </c>
      <c r="C57" s="295" t="s">
        <v>307</v>
      </c>
      <c r="D57" s="296"/>
      <c r="E57" s="296"/>
      <c r="F57" s="296"/>
      <c r="G57" s="296"/>
      <c r="H57" s="296"/>
      <c r="I57" s="296"/>
      <c r="J57" s="296"/>
      <c r="K57" s="296"/>
      <c r="L57" s="296"/>
      <c r="M57" s="296"/>
      <c r="N57" s="297"/>
    </row>
  </sheetData>
  <sheetProtection/>
  <mergeCells count="6">
    <mergeCell ref="C43:N43"/>
    <mergeCell ref="A37:L37"/>
    <mergeCell ref="C41:N41"/>
    <mergeCell ref="C42:N42"/>
    <mergeCell ref="B40:N40"/>
    <mergeCell ref="C44:N44"/>
  </mergeCells>
  <hyperlinks>
    <hyperlink ref="C39" r:id="rId1" display="_ftnref1"/>
  </hyperlinks>
  <printOptions/>
  <pageMargins left="0.65" right="0.75" top="0.62" bottom="0.39" header="0.36" footer="0.27"/>
  <pageSetup fitToHeight="1" fitToWidth="1" horizontalDpi="600" verticalDpi="600" orientation="landscape" paperSize="9" scale="59" r:id="rId2"/>
  <headerFooter alignWithMargins="0">
    <oddHeader>&amp;C&amp;"Arial,Gras"&amp;16Other direct costs&amp;R&amp;P (&amp;N)</oddHeader>
    <oddFooter>&amp;COther direct costs &amp;P (&amp;N)&amp;R&amp;F</oddFooter>
  </headerFooter>
</worksheet>
</file>

<file path=xl/worksheets/sheet14.xml><?xml version="1.0" encoding="utf-8"?>
<worksheet xmlns="http://schemas.openxmlformats.org/spreadsheetml/2006/main" xmlns:r="http://schemas.openxmlformats.org/officeDocument/2006/relationships">
  <sheetPr codeName="Sheet12">
    <pageSetUpPr fitToPage="1"/>
  </sheetPr>
  <dimension ref="A1:E37"/>
  <sheetViews>
    <sheetView zoomScale="75" zoomScaleNormal="75" workbookViewId="0" topLeftCell="A1">
      <selection activeCell="B32" sqref="B32:B36"/>
    </sheetView>
  </sheetViews>
  <sheetFormatPr defaultColWidth="9.140625" defaultRowHeight="12.75"/>
  <cols>
    <col min="1" max="1" width="39.421875" style="0" customWidth="1"/>
    <col min="2" max="2" width="20.57421875" style="0" customWidth="1"/>
    <col min="3" max="3" width="6.00390625" style="0" bestFit="1" customWidth="1"/>
    <col min="4" max="4" width="12.140625" style="0" customWidth="1"/>
    <col min="5" max="5" width="22.8515625" style="0" customWidth="1"/>
  </cols>
  <sheetData>
    <row r="1" spans="1:5" ht="18" thickBot="1" thickTop="1">
      <c r="A1" s="495" t="s">
        <v>218</v>
      </c>
      <c r="B1" s="496"/>
      <c r="C1" s="496"/>
      <c r="D1" s="496"/>
      <c r="E1" s="497"/>
    </row>
    <row r="2" spans="1:5" ht="27.75" thickBot="1">
      <c r="A2" s="99" t="s">
        <v>239</v>
      </c>
      <c r="B2" s="100" t="s">
        <v>2</v>
      </c>
      <c r="C2" s="100" t="s">
        <v>21</v>
      </c>
      <c r="D2" s="100" t="s">
        <v>3</v>
      </c>
      <c r="E2" s="101" t="s">
        <v>61</v>
      </c>
    </row>
    <row r="3" spans="1:5" ht="14.25" thickBot="1">
      <c r="A3" s="23"/>
      <c r="B3" s="258"/>
      <c r="C3" s="175"/>
      <c r="D3" s="152">
        <f>IF('Individual Cost Statement '!$E$22&lt;1,1,VLOOKUP(C3,'Individual Cost Statement '!$E$22:$F$26,2,FALSE))</f>
        <v>1</v>
      </c>
      <c r="E3" s="106" t="str">
        <f>IF(B3&lt;&gt;0,B3/D3," ")</f>
        <v> </v>
      </c>
    </row>
    <row r="4" spans="1:5" ht="14.25" thickBot="1">
      <c r="A4" s="23"/>
      <c r="B4" s="258"/>
      <c r="C4" s="175"/>
      <c r="D4" s="152">
        <f>IF('Individual Cost Statement '!$E$22&lt;1,1,VLOOKUP(C4,'Individual Cost Statement '!$E$22:$F$26,2,FALSE))</f>
        <v>1</v>
      </c>
      <c r="E4" s="106" t="str">
        <f>IF(B4&lt;&gt;0,B4/D4," ")</f>
        <v> </v>
      </c>
    </row>
    <row r="5" spans="1:5" ht="14.25" thickBot="1">
      <c r="A5" s="23"/>
      <c r="B5" s="258"/>
      <c r="C5" s="175"/>
      <c r="D5" s="152">
        <f>IF('Individual Cost Statement '!$E$22&lt;1,1,VLOOKUP(C5,'Individual Cost Statement '!$E$22:$F$26,2,FALSE))</f>
        <v>1</v>
      </c>
      <c r="E5" s="106" t="str">
        <f>IF(B5&lt;&gt;0,B5/D5," ")</f>
        <v> </v>
      </c>
    </row>
    <row r="6" spans="1:5" ht="14.25" thickBot="1">
      <c r="A6" s="23"/>
      <c r="B6" s="258"/>
      <c r="C6" s="175"/>
      <c r="D6" s="152">
        <f>IF('Individual Cost Statement '!$E$22&lt;1,1,VLOOKUP(C6,'Individual Cost Statement '!$E$22:$F$26,2,FALSE))</f>
        <v>1</v>
      </c>
      <c r="E6" s="106" t="str">
        <f>IF(B6&lt;&gt;0,B6/D6," ")</f>
        <v> </v>
      </c>
    </row>
    <row r="7" spans="1:5" ht="14.25" thickBot="1">
      <c r="A7" s="23"/>
      <c r="B7" s="258"/>
      <c r="C7" s="175"/>
      <c r="D7" s="152">
        <f>IF('Individual Cost Statement '!$E$22&lt;1,1,VLOOKUP(C7,'Individual Cost Statement '!$E$22:$F$26,2,FALSE))</f>
        <v>1</v>
      </c>
      <c r="E7" s="106" t="str">
        <f>IF(B7&lt;&gt;0,B7/D7," ")</f>
        <v> </v>
      </c>
    </row>
    <row r="8" spans="1:5" ht="14.25" thickBot="1">
      <c r="A8" s="99" t="s">
        <v>238</v>
      </c>
      <c r="B8" s="98"/>
      <c r="C8" s="98"/>
      <c r="D8" s="98"/>
      <c r="E8" s="98"/>
    </row>
    <row r="9" spans="1:5" ht="14.25" thickBot="1">
      <c r="A9" s="219"/>
      <c r="B9" s="259"/>
      <c r="C9" s="220"/>
      <c r="D9" s="152">
        <f>IF('Individual Cost Statement '!$E$22&lt;1,1,VLOOKUP(C9,'Individual Cost Statement '!$E$22:$F$26,2,FALSE))</f>
        <v>1</v>
      </c>
      <c r="E9" s="106" t="str">
        <f>IF(B9&lt;&gt;0,B9/D9," ")</f>
        <v> </v>
      </c>
    </row>
    <row r="10" spans="1:5" ht="14.25" thickBot="1">
      <c r="A10" s="219"/>
      <c r="B10" s="259"/>
      <c r="C10" s="220"/>
      <c r="D10" s="152">
        <f>IF('Individual Cost Statement '!$E$22&lt;1,1,VLOOKUP(C10,'Individual Cost Statement '!$E$22:$F$26,2,FALSE))</f>
        <v>1</v>
      </c>
      <c r="E10" s="106" t="str">
        <f>IF(B10&lt;&gt;0,B10/D10," ")</f>
        <v> </v>
      </c>
    </row>
    <row r="11" spans="1:5" ht="14.25" thickBot="1">
      <c r="A11" s="219"/>
      <c r="B11" s="259"/>
      <c r="C11" s="220"/>
      <c r="D11" s="152">
        <f>IF('Individual Cost Statement '!$E$22&lt;1,1,VLOOKUP(C11,'Individual Cost Statement '!$E$22:$F$26,2,FALSE))</f>
        <v>1</v>
      </c>
      <c r="E11" s="106" t="str">
        <f>IF(B11&lt;&gt;0,B11/D11," ")</f>
        <v> </v>
      </c>
    </row>
    <row r="12" spans="1:5" ht="14.25" thickBot="1">
      <c r="A12" s="219"/>
      <c r="B12" s="259"/>
      <c r="C12" s="220"/>
      <c r="D12" s="152">
        <f>IF('Individual Cost Statement '!$E$22&lt;1,1,VLOOKUP(C12,'Individual Cost Statement '!$E$22:$F$26,2,FALSE))</f>
        <v>1</v>
      </c>
      <c r="E12" s="106" t="str">
        <f>IF(B12&lt;&gt;0,B12/D12," ")</f>
        <v> </v>
      </c>
    </row>
    <row r="13" spans="1:5" ht="14.25" thickBot="1">
      <c r="A13" s="95" t="s">
        <v>236</v>
      </c>
      <c r="B13" s="98"/>
      <c r="C13" s="98"/>
      <c r="D13" s="98"/>
      <c r="E13" s="107">
        <f>SUM(E3:E12)</f>
        <v>0</v>
      </c>
    </row>
    <row r="14" ht="13.5" thickTop="1"/>
    <row r="15" ht="13.5" thickBot="1"/>
    <row r="16" spans="1:5" ht="19.5" customHeight="1" thickBot="1" thickTop="1">
      <c r="A16" s="495" t="s">
        <v>58</v>
      </c>
      <c r="B16" s="496"/>
      <c r="C16" s="496"/>
      <c r="D16" s="496"/>
      <c r="E16" s="497"/>
    </row>
    <row r="17" spans="1:5" ht="30.75" customHeight="1" thickBot="1">
      <c r="A17" s="99" t="s">
        <v>179</v>
      </c>
      <c r="B17" s="100" t="s">
        <v>2</v>
      </c>
      <c r="C17" s="100" t="s">
        <v>21</v>
      </c>
      <c r="D17" s="100" t="s">
        <v>3</v>
      </c>
      <c r="E17" s="101" t="s">
        <v>61</v>
      </c>
    </row>
    <row r="18" spans="1:5" ht="16.5" customHeight="1" thickBot="1">
      <c r="A18" s="23"/>
      <c r="B18" s="258"/>
      <c r="C18" s="175"/>
      <c r="D18" s="152">
        <f>IF('Individual Cost Statement '!$E$22&lt;1,1,VLOOKUP(C18,'Individual Cost Statement '!$E$22:$F$26,2,FALSE))</f>
        <v>1</v>
      </c>
      <c r="E18" s="106" t="str">
        <f>IF(B18&lt;&gt;0,B18/D18," ")</f>
        <v> </v>
      </c>
    </row>
    <row r="19" spans="1:5" ht="16.5" customHeight="1" thickBot="1">
      <c r="A19" s="23"/>
      <c r="B19" s="258"/>
      <c r="C19" s="175"/>
      <c r="D19" s="152">
        <f>IF('Individual Cost Statement '!$E$22&lt;1,1,VLOOKUP(C19,'Individual Cost Statement '!$E$22:$F$26,2,FALSE))</f>
        <v>1</v>
      </c>
      <c r="E19" s="106" t="str">
        <f>IF(B19&lt;&gt;0,B19/D19," ")</f>
        <v> </v>
      </c>
    </row>
    <row r="20" spans="1:5" ht="16.5" customHeight="1" thickBot="1">
      <c r="A20" s="23"/>
      <c r="B20" s="258"/>
      <c r="C20" s="175"/>
      <c r="D20" s="152">
        <f>IF('Individual Cost Statement '!$E$22&lt;1,1,VLOOKUP(C20,'Individual Cost Statement '!$E$22:$F$26,2,FALSE))</f>
        <v>1</v>
      </c>
      <c r="E20" s="106" t="str">
        <f>IF(B20&lt;&gt;0,B20/D20," ")</f>
        <v> </v>
      </c>
    </row>
    <row r="21" spans="1:5" ht="16.5" customHeight="1" thickBot="1">
      <c r="A21" s="23"/>
      <c r="B21" s="258"/>
      <c r="C21" s="175"/>
      <c r="D21" s="152">
        <f>IF('Individual Cost Statement '!$E$22&lt;1,1,VLOOKUP(C21,'Individual Cost Statement '!$E$22:$F$26,2,FALSE))</f>
        <v>1</v>
      </c>
      <c r="E21" s="106" t="str">
        <f>IF(B21&lt;&gt;0,B21/D21," ")</f>
        <v> </v>
      </c>
    </row>
    <row r="22" spans="1:5" ht="16.5" customHeight="1" thickBot="1">
      <c r="A22" s="23"/>
      <c r="B22" s="258"/>
      <c r="C22" s="175"/>
      <c r="D22" s="152">
        <f>IF('Individual Cost Statement '!$E$22&lt;1,1,VLOOKUP(C22,'Individual Cost Statement '!$E$22:$F$26,2,FALSE))</f>
        <v>1</v>
      </c>
      <c r="E22" s="106" t="str">
        <f>IF(B22&lt;&gt;0,B22/D22," ")</f>
        <v> </v>
      </c>
    </row>
    <row r="23" spans="1:5" ht="14.25" thickBot="1">
      <c r="A23" s="99" t="s">
        <v>238</v>
      </c>
      <c r="B23" s="98"/>
      <c r="C23" s="98"/>
      <c r="D23" s="98"/>
      <c r="E23" s="98"/>
    </row>
    <row r="24" spans="1:5" ht="14.25" thickBot="1">
      <c r="A24" s="219"/>
      <c r="B24" s="259"/>
      <c r="C24" s="220"/>
      <c r="D24" s="152">
        <f>IF('Individual Cost Statement '!$E$22&lt;1,1,VLOOKUP(C24,'Individual Cost Statement '!$E$22:$F$26,2,FALSE))</f>
        <v>1</v>
      </c>
      <c r="E24" s="106" t="str">
        <f>IF(B24&lt;&gt;0,B24/D24," ")</f>
        <v> </v>
      </c>
    </row>
    <row r="25" spans="1:5" ht="14.25" thickBot="1">
      <c r="A25" s="219"/>
      <c r="B25" s="259"/>
      <c r="C25" s="220"/>
      <c r="D25" s="152">
        <f>IF('Individual Cost Statement '!$E$22&lt;1,1,VLOOKUP(C25,'Individual Cost Statement '!$E$22:$F$26,2,FALSE))</f>
        <v>1</v>
      </c>
      <c r="E25" s="106" t="str">
        <f>IF(B25&lt;&gt;0,B25/D25," ")</f>
        <v> </v>
      </c>
    </row>
    <row r="26" spans="1:5" ht="14.25" thickBot="1">
      <c r="A26" s="219"/>
      <c r="B26" s="259"/>
      <c r="C26" s="220"/>
      <c r="D26" s="152">
        <f>IF('Individual Cost Statement '!$E$22&lt;1,1,VLOOKUP(C26,'Individual Cost Statement '!$E$22:$F$26,2,FALSE))</f>
        <v>1</v>
      </c>
      <c r="E26" s="106" t="str">
        <f>IF(B26&lt;&gt;0,B26/D26," ")</f>
        <v> </v>
      </c>
    </row>
    <row r="27" spans="1:5" ht="19.5" customHeight="1" thickBot="1">
      <c r="A27" s="95" t="s">
        <v>237</v>
      </c>
      <c r="B27" s="98"/>
      <c r="C27" s="98"/>
      <c r="D27" s="98"/>
      <c r="E27" s="107">
        <f>SUM(E18:E26)</f>
        <v>0</v>
      </c>
    </row>
    <row r="28" ht="13.5" thickTop="1"/>
    <row r="29" ht="13.5" thickBot="1"/>
    <row r="30" spans="1:5" ht="20.25" customHeight="1" thickBot="1" thickTop="1">
      <c r="A30" s="492" t="s">
        <v>153</v>
      </c>
      <c r="B30" s="493"/>
      <c r="C30" s="493"/>
      <c r="D30" s="493"/>
      <c r="E30" s="494"/>
    </row>
    <row r="31" spans="1:5" s="105" customFormat="1" ht="29.25" customHeight="1" thickBot="1">
      <c r="A31" s="103" t="s">
        <v>154</v>
      </c>
      <c r="B31" s="100" t="s">
        <v>2</v>
      </c>
      <c r="C31" s="181" t="s">
        <v>21</v>
      </c>
      <c r="D31" s="104" t="s">
        <v>3</v>
      </c>
      <c r="E31" s="96" t="s">
        <v>105</v>
      </c>
    </row>
    <row r="32" spans="1:5" ht="14.25" thickBot="1">
      <c r="A32" s="24"/>
      <c r="B32" s="260"/>
      <c r="C32" s="182"/>
      <c r="D32" s="152">
        <f>IF('Individual Cost Statement '!$E$22&lt;1,1,VLOOKUP(C32,'Individual Cost Statement '!$E$22:$F$26,2,FALSE))</f>
        <v>1</v>
      </c>
      <c r="E32" s="106" t="str">
        <f>IF(B32&lt;&gt;0,B32/D32," ")</f>
        <v> </v>
      </c>
    </row>
    <row r="33" spans="1:5" ht="14.25" thickBot="1">
      <c r="A33" s="24"/>
      <c r="B33" s="260"/>
      <c r="C33" s="182"/>
      <c r="D33" s="152">
        <f>IF('Individual Cost Statement '!$E$22&lt;1,1,VLOOKUP(C33,'Individual Cost Statement '!$E$22:$F$26,2,FALSE))</f>
        <v>1</v>
      </c>
      <c r="E33" s="106" t="str">
        <f>IF(B33&lt;&gt;0,B33/D33," ")</f>
        <v> </v>
      </c>
    </row>
    <row r="34" spans="1:5" ht="14.25" thickBot="1">
      <c r="A34" s="24"/>
      <c r="B34" s="260"/>
      <c r="C34" s="182"/>
      <c r="D34" s="152">
        <f>IF('Individual Cost Statement '!$E$22&lt;1,1,VLOOKUP(C34,'Individual Cost Statement '!$E$22:$F$26,2,FALSE))</f>
        <v>1</v>
      </c>
      <c r="E34" s="106" t="str">
        <f>IF(B34&lt;&gt;0,B34/D34," ")</f>
        <v> </v>
      </c>
    </row>
    <row r="35" spans="1:5" ht="14.25" thickBot="1">
      <c r="A35" s="24"/>
      <c r="B35" s="260"/>
      <c r="C35" s="182"/>
      <c r="D35" s="152">
        <f>IF('Individual Cost Statement '!$E$22&lt;1,1,VLOOKUP(C35,'Individual Cost Statement '!$E$22:$F$26,2,FALSE))</f>
        <v>1</v>
      </c>
      <c r="E35" s="106" t="str">
        <f>IF(B35&lt;&gt;0,B35/D35," ")</f>
        <v> </v>
      </c>
    </row>
    <row r="36" spans="1:5" ht="14.25" thickBot="1">
      <c r="A36" s="24"/>
      <c r="B36" s="260"/>
      <c r="C36" s="182"/>
      <c r="D36" s="152">
        <f>IF('Individual Cost Statement '!$E$22&lt;1,1,VLOOKUP(C36,'Individual Cost Statement '!$E$22:$F$26,2,FALSE))</f>
        <v>1</v>
      </c>
      <c r="E36" s="106" t="str">
        <f>IF(B36&lt;&gt;0,B36/D36," ")</f>
        <v> </v>
      </c>
    </row>
    <row r="37" spans="1:5" ht="14.25" customHeight="1" thickBot="1">
      <c r="A37" s="25" t="s">
        <v>73</v>
      </c>
      <c r="B37" s="102"/>
      <c r="C37" s="102"/>
      <c r="D37" s="102"/>
      <c r="E37" s="108">
        <f>SUM(E32:E36)</f>
        <v>0</v>
      </c>
    </row>
    <row r="38" ht="13.5" thickTop="1"/>
  </sheetData>
  <sheetProtection/>
  <mergeCells count="3">
    <mergeCell ref="A30:E30"/>
    <mergeCell ref="A16:E16"/>
    <mergeCell ref="A1:E1"/>
  </mergeCells>
  <printOptions/>
  <pageMargins left="1.08" right="0.75" top="1.7" bottom="1" header="0.5" footer="0.5"/>
  <pageSetup fitToHeight="1" fitToWidth="1" horizontalDpi="600" verticalDpi="600" orientation="portrait" paperSize="9" scale="83" r:id="rId1"/>
  <headerFooter alignWithMargins="0">
    <oddHeader>&amp;C&amp;16Funding 
</oddHeader>
    <oddFooter>&amp;C&amp;P (&amp;N)&amp;R&amp;F</oddFooter>
  </headerFooter>
</worksheet>
</file>

<file path=xl/worksheets/sheet15.xml><?xml version="1.0" encoding="utf-8"?>
<worksheet xmlns="http://schemas.openxmlformats.org/spreadsheetml/2006/main" xmlns:r="http://schemas.openxmlformats.org/officeDocument/2006/relationships">
  <sheetPr codeName="Sheet15">
    <pageSetUpPr fitToPage="1"/>
  </sheetPr>
  <dimension ref="A1:G22"/>
  <sheetViews>
    <sheetView zoomScale="75" zoomScaleNormal="75" zoomScalePageLayoutView="0" workbookViewId="0" topLeftCell="A1">
      <selection activeCell="B46" sqref="B46"/>
    </sheetView>
  </sheetViews>
  <sheetFormatPr defaultColWidth="9.140625" defaultRowHeight="12.75"/>
  <cols>
    <col min="1" max="1" width="34.7109375" style="0" customWidth="1"/>
    <col min="2" max="2" width="21.57421875" style="0" customWidth="1"/>
    <col min="3" max="3" width="23.7109375" style="0" customWidth="1"/>
    <col min="4" max="4" width="39.421875" style="0" customWidth="1"/>
    <col min="5" max="5" width="18.7109375" style="0" customWidth="1"/>
    <col min="6" max="6" width="15.7109375" style="0" customWidth="1"/>
  </cols>
  <sheetData>
    <row r="1" spans="1:6" ht="25.5" customHeight="1">
      <c r="A1" s="381" t="s">
        <v>155</v>
      </c>
      <c r="B1" s="381"/>
      <c r="C1" s="381"/>
      <c r="D1" s="381"/>
      <c r="E1" s="381"/>
      <c r="F1" s="381"/>
    </row>
    <row r="2" ht="6.75" customHeight="1"/>
    <row r="3" ht="6.75" customHeight="1"/>
    <row r="4" ht="13.5" thickBot="1"/>
    <row r="5" spans="1:6" ht="13.5" thickBot="1">
      <c r="A5" s="129" t="s">
        <v>148</v>
      </c>
      <c r="B5" s="382"/>
      <c r="C5" s="383"/>
      <c r="D5" s="383"/>
      <c r="E5" s="383"/>
      <c r="F5" s="384"/>
    </row>
    <row r="6" ht="13.5" thickBot="1"/>
    <row r="7" spans="1:6" ht="52.5" customHeight="1" thickBot="1">
      <c r="A7" s="137" t="s">
        <v>157</v>
      </c>
      <c r="B7" s="157" t="s">
        <v>160</v>
      </c>
      <c r="C7" s="138" t="s">
        <v>152</v>
      </c>
      <c r="D7" s="116" t="s">
        <v>158</v>
      </c>
      <c r="E7" s="117" t="s">
        <v>56</v>
      </c>
      <c r="F7" s="115" t="s">
        <v>57</v>
      </c>
    </row>
    <row r="8" spans="1:6" ht="14.25" thickBot="1">
      <c r="A8" s="130" t="s">
        <v>113</v>
      </c>
      <c r="B8" s="261"/>
      <c r="C8" s="262"/>
      <c r="D8" s="82" t="s">
        <v>202</v>
      </c>
      <c r="E8" s="268"/>
      <c r="F8" s="271" t="str">
        <f>IF($C$18=0," ",E8/$C$18)</f>
        <v> </v>
      </c>
    </row>
    <row r="9" spans="1:7" ht="27.75" thickBot="1">
      <c r="A9" s="130" t="s">
        <v>118</v>
      </c>
      <c r="B9" s="261"/>
      <c r="C9" s="262"/>
      <c r="D9" s="82" t="s">
        <v>181</v>
      </c>
      <c r="E9" s="269">
        <f>B18-E8-E10-E11-E12</f>
        <v>0</v>
      </c>
      <c r="F9" s="271" t="str">
        <f>IF($C$18=0," ",E9/$C$18)</f>
        <v> </v>
      </c>
      <c r="G9" t="str">
        <f>IF(C18=0," ",IF(E9&lt;=0,"The beneficiary must contribute financially to the project and may potentially be in a profit situation"," "))</f>
        <v> </v>
      </c>
    </row>
    <row r="10" spans="1:6" ht="27.75" thickBot="1">
      <c r="A10" s="130" t="s">
        <v>119</v>
      </c>
      <c r="B10" s="261"/>
      <c r="C10" s="262"/>
      <c r="D10" s="82" t="s">
        <v>182</v>
      </c>
      <c r="E10" s="268"/>
      <c r="F10" s="271" t="str">
        <f>IF($C$18=0," ",E10/$C$18)</f>
        <v> </v>
      </c>
    </row>
    <row r="11" spans="1:6" ht="14.25" thickBot="1">
      <c r="A11" s="139" t="s">
        <v>129</v>
      </c>
      <c r="B11" s="263"/>
      <c r="C11" s="264"/>
      <c r="D11" s="82" t="s">
        <v>58</v>
      </c>
      <c r="E11" s="268"/>
      <c r="F11" s="271" t="str">
        <f>IF($C$18=0," ",E11/$C$18)</f>
        <v> </v>
      </c>
    </row>
    <row r="12" spans="1:6" ht="14.25" thickBot="1">
      <c r="A12" s="140" t="s">
        <v>130</v>
      </c>
      <c r="B12" s="265"/>
      <c r="C12" s="264"/>
      <c r="D12" s="120" t="s">
        <v>153</v>
      </c>
      <c r="E12" s="270"/>
      <c r="F12" s="271" t="str">
        <f>IF($C$18=0," ",E12/$C$18)</f>
        <v> </v>
      </c>
    </row>
    <row r="13" spans="1:6" ht="14.25" thickBot="1">
      <c r="A13" s="140" t="s">
        <v>131</v>
      </c>
      <c r="B13" s="265"/>
      <c r="C13" s="264"/>
      <c r="D13" s="498" t="str">
        <f>IF(SUM(C8:C16)=0," ",(IF((C17/SUM(C8:C16))&gt;7%,"Maximum is 7%, i.e. €"&amp;7%*SUM(C8:C16)," ")))</f>
        <v> </v>
      </c>
      <c r="E13" s="499"/>
      <c r="F13" s="83"/>
    </row>
    <row r="14" spans="1:6" ht="14.25" thickBot="1">
      <c r="A14" s="136" t="s">
        <v>121</v>
      </c>
      <c r="B14" s="263"/>
      <c r="C14" s="264"/>
      <c r="D14" s="500"/>
      <c r="E14" s="501"/>
      <c r="F14" s="83"/>
    </row>
    <row r="15" spans="1:6" ht="14.25" thickBot="1">
      <c r="A15" s="136" t="s">
        <v>122</v>
      </c>
      <c r="B15" s="263"/>
      <c r="C15" s="264"/>
      <c r="D15" s="500"/>
      <c r="E15" s="501"/>
      <c r="F15" s="83"/>
    </row>
    <row r="16" spans="1:6" ht="14.25" thickBot="1">
      <c r="A16" s="131" t="s">
        <v>114</v>
      </c>
      <c r="B16" s="263"/>
      <c r="C16" s="264"/>
      <c r="D16" s="500"/>
      <c r="E16" s="501"/>
      <c r="F16" s="83"/>
    </row>
    <row r="17" spans="1:6" ht="14.25" thickBot="1">
      <c r="A17" s="123" t="s">
        <v>120</v>
      </c>
      <c r="B17" s="266"/>
      <c r="C17" s="267"/>
      <c r="D17" s="502"/>
      <c r="E17" s="503"/>
      <c r="F17" s="83"/>
    </row>
    <row r="18" spans="1:6" ht="18" thickBot="1">
      <c r="A18" s="132" t="s">
        <v>59</v>
      </c>
      <c r="B18" s="168">
        <f>SUM(B8:B17)</f>
        <v>0</v>
      </c>
      <c r="C18" s="168">
        <f>SUM(C8:C17)</f>
        <v>0</v>
      </c>
      <c r="D18" s="197" t="s">
        <v>60</v>
      </c>
      <c r="E18" s="168">
        <f>SUM(E8:E12)</f>
        <v>0</v>
      </c>
      <c r="F18" s="84" t="str">
        <f>IF(E18&lt;&gt;B18,"Budget MUST be in balance"," ")</f>
        <v> </v>
      </c>
    </row>
    <row r="19" spans="1:5" ht="15">
      <c r="A19" s="386"/>
      <c r="B19" s="387"/>
      <c r="C19" s="121"/>
      <c r="D19" s="118"/>
      <c r="E19" s="119"/>
    </row>
    <row r="20" spans="1:6" ht="18" thickBot="1">
      <c r="A20" s="22"/>
      <c r="B20" s="22"/>
      <c r="C20" s="122"/>
      <c r="D20" s="385" t="s">
        <v>107</v>
      </c>
      <c r="E20" s="385"/>
      <c r="F20" s="385"/>
    </row>
    <row r="21" spans="4:6" ht="13.5" thickBot="1">
      <c r="D21" s="143" t="s">
        <v>125</v>
      </c>
      <c r="E21" s="144" t="s">
        <v>132</v>
      </c>
      <c r="F21" s="145"/>
    </row>
    <row r="22" spans="4:6" ht="13.5" thickBot="1">
      <c r="D22" s="143"/>
      <c r="E22" s="144"/>
      <c r="F22" s="145"/>
    </row>
  </sheetData>
  <sheetProtection/>
  <mergeCells count="5">
    <mergeCell ref="A1:F1"/>
    <mergeCell ref="D20:F20"/>
    <mergeCell ref="B5:F5"/>
    <mergeCell ref="D13:E17"/>
    <mergeCell ref="A19:B19"/>
  </mergeCells>
  <printOptions/>
  <pageMargins left="0.75" right="0.75" top="1" bottom="1" header="0.5" footer="0.5"/>
  <pageSetup fitToHeight="1" fitToWidth="1" horizontalDpi="600" verticalDpi="600" orientation="landscape" paperSize="9" scale="85" r:id="rId1"/>
  <headerFooter alignWithMargins="0">
    <oddFooter>&amp;R&amp;F</oddFooter>
  </headerFooter>
</worksheet>
</file>

<file path=xl/worksheets/sheet16.xml><?xml version="1.0" encoding="utf-8"?>
<worksheet xmlns="http://schemas.openxmlformats.org/spreadsheetml/2006/main" xmlns:r="http://schemas.openxmlformats.org/officeDocument/2006/relationships">
  <sheetPr codeName="Sheet16">
    <pageSetUpPr fitToPage="1"/>
  </sheetPr>
  <dimension ref="A1:AG70"/>
  <sheetViews>
    <sheetView zoomScalePageLayoutView="0" workbookViewId="0" topLeftCell="A16">
      <selection activeCell="D47" sqref="D47"/>
    </sheetView>
  </sheetViews>
  <sheetFormatPr defaultColWidth="9.140625" defaultRowHeight="12.75"/>
  <cols>
    <col min="1" max="1" width="55.00390625" style="0" customWidth="1"/>
    <col min="2" max="32" width="4.28125" style="0" customWidth="1"/>
    <col min="33" max="33" width="5.421875" style="0" customWidth="1"/>
    <col min="34" max="34" width="3.7109375" style="0" customWidth="1"/>
  </cols>
  <sheetData>
    <row r="1" spans="1:14" ht="12.75">
      <c r="A1" s="68" t="s">
        <v>180</v>
      </c>
      <c r="B1" s="539"/>
      <c r="C1" s="539"/>
      <c r="D1" s="539"/>
      <c r="E1" s="539"/>
      <c r="F1" s="539"/>
      <c r="G1" s="539"/>
      <c r="H1" s="539"/>
      <c r="I1" s="539"/>
      <c r="J1" s="539"/>
      <c r="K1" s="539"/>
      <c r="L1" s="539"/>
      <c r="M1" s="539"/>
      <c r="N1" s="540"/>
    </row>
    <row r="2" spans="1:14" ht="12.75">
      <c r="A2" s="68" t="s">
        <v>83</v>
      </c>
      <c r="B2" s="539"/>
      <c r="C2" s="539"/>
      <c r="D2" s="539"/>
      <c r="E2" s="539"/>
      <c r="F2" s="539"/>
      <c r="G2" s="539"/>
      <c r="H2" s="539"/>
      <c r="I2" s="539"/>
      <c r="J2" s="539"/>
      <c r="K2" s="539"/>
      <c r="L2" s="539"/>
      <c r="M2" s="539"/>
      <c r="N2" s="540"/>
    </row>
    <row r="3" spans="1:14" ht="12.75">
      <c r="A3" s="68" t="s">
        <v>84</v>
      </c>
      <c r="B3" s="539"/>
      <c r="C3" s="539"/>
      <c r="D3" s="539"/>
      <c r="E3" s="539"/>
      <c r="F3" s="539"/>
      <c r="G3" s="539"/>
      <c r="H3" s="539"/>
      <c r="I3" s="539"/>
      <c r="J3" s="539"/>
      <c r="K3" s="539"/>
      <c r="L3" s="539"/>
      <c r="M3" s="539"/>
      <c r="N3" s="540"/>
    </row>
    <row r="4" spans="1:14" ht="12.75">
      <c r="A4" s="68" t="s">
        <v>85</v>
      </c>
      <c r="B4" s="539"/>
      <c r="C4" s="539"/>
      <c r="D4" s="539"/>
      <c r="E4" s="539"/>
      <c r="F4" s="539"/>
      <c r="G4" s="539"/>
      <c r="H4" s="539"/>
      <c r="I4" s="539"/>
      <c r="J4" s="539"/>
      <c r="K4" s="539"/>
      <c r="L4" s="539"/>
      <c r="M4" s="539"/>
      <c r="N4" s="540"/>
    </row>
    <row r="5" spans="1:14" ht="13.5" thickBot="1">
      <c r="A5" s="69" t="s">
        <v>86</v>
      </c>
      <c r="B5" s="541"/>
      <c r="C5" s="541"/>
      <c r="D5" s="541"/>
      <c r="E5" s="541"/>
      <c r="F5" s="541"/>
      <c r="G5" s="541"/>
      <c r="H5" s="541"/>
      <c r="I5" s="541"/>
      <c r="J5" s="541"/>
      <c r="K5" s="541"/>
      <c r="L5" s="541"/>
      <c r="M5" s="541"/>
      <c r="N5" s="542"/>
    </row>
    <row r="7" ht="14.25" customHeight="1" thickBot="1"/>
    <row r="8" spans="1:33" ht="12.75">
      <c r="A8" s="109" t="s">
        <v>87</v>
      </c>
      <c r="B8" s="110">
        <v>1</v>
      </c>
      <c r="C8" s="111">
        <v>2</v>
      </c>
      <c r="D8" s="111">
        <v>3</v>
      </c>
      <c r="E8" s="111">
        <v>4</v>
      </c>
      <c r="F8" s="111">
        <v>5</v>
      </c>
      <c r="G8" s="111">
        <v>6</v>
      </c>
      <c r="H8" s="111">
        <v>7</v>
      </c>
      <c r="I8" s="111">
        <v>8</v>
      </c>
      <c r="J8" s="111">
        <v>9</v>
      </c>
      <c r="K8" s="111">
        <v>10</v>
      </c>
      <c r="L8" s="111">
        <v>11</v>
      </c>
      <c r="M8" s="111">
        <v>12</v>
      </c>
      <c r="N8" s="111">
        <v>13</v>
      </c>
      <c r="O8" s="111">
        <v>14</v>
      </c>
      <c r="P8" s="111">
        <v>15</v>
      </c>
      <c r="Q8" s="111">
        <v>16</v>
      </c>
      <c r="R8" s="111">
        <v>17</v>
      </c>
      <c r="S8" s="111">
        <v>18</v>
      </c>
      <c r="T8" s="111">
        <v>19</v>
      </c>
      <c r="U8" s="111">
        <v>20</v>
      </c>
      <c r="V8" s="111">
        <v>21</v>
      </c>
      <c r="W8" s="111">
        <v>22</v>
      </c>
      <c r="X8" s="111">
        <v>23</v>
      </c>
      <c r="Y8" s="111">
        <v>24</v>
      </c>
      <c r="Z8" s="111">
        <v>25</v>
      </c>
      <c r="AA8" s="111">
        <v>26</v>
      </c>
      <c r="AB8" s="111">
        <v>27</v>
      </c>
      <c r="AC8" s="111">
        <v>28</v>
      </c>
      <c r="AD8" s="111">
        <v>29</v>
      </c>
      <c r="AE8" s="111">
        <v>30</v>
      </c>
      <c r="AF8" s="273">
        <v>31</v>
      </c>
      <c r="AG8" s="274" t="s">
        <v>73</v>
      </c>
    </row>
    <row r="9" spans="1:33" ht="13.5" thickBot="1">
      <c r="A9" s="275" t="s">
        <v>88</v>
      </c>
      <c r="B9" s="276"/>
      <c r="C9" s="277"/>
      <c r="D9" s="277"/>
      <c r="E9" s="277"/>
      <c r="F9" s="277"/>
      <c r="G9" s="277"/>
      <c r="H9" s="277"/>
      <c r="I9" s="277"/>
      <c r="J9" s="277"/>
      <c r="K9" s="277"/>
      <c r="L9" s="277"/>
      <c r="M9" s="277"/>
      <c r="N9" s="277"/>
      <c r="O9" s="277"/>
      <c r="P9" s="277"/>
      <c r="Q9" s="277"/>
      <c r="R9" s="277"/>
      <c r="S9" s="277"/>
      <c r="T9" s="277"/>
      <c r="U9" s="277"/>
      <c r="V9" s="277"/>
      <c r="W9" s="277"/>
      <c r="X9" s="277"/>
      <c r="Y9" s="277"/>
      <c r="Z9" s="277"/>
      <c r="AA9" s="277"/>
      <c r="AB9" s="277"/>
      <c r="AC9" s="277"/>
      <c r="AD9" s="277"/>
      <c r="AE9" s="277"/>
      <c r="AF9" s="278"/>
      <c r="AG9" s="279"/>
    </row>
    <row r="10" spans="1:33" ht="13.5" thickBot="1">
      <c r="A10" s="274" t="s">
        <v>280</v>
      </c>
      <c r="B10" s="280">
        <f>SUM(B11:B15)</f>
        <v>0</v>
      </c>
      <c r="C10" s="280">
        <f aca="true" t="shared" si="0" ref="C10:AF10">SUM(C11:C15)</f>
        <v>0</v>
      </c>
      <c r="D10" s="280">
        <f t="shared" si="0"/>
        <v>0</v>
      </c>
      <c r="E10" s="280">
        <f t="shared" si="0"/>
        <v>0</v>
      </c>
      <c r="F10" s="280">
        <f t="shared" si="0"/>
        <v>0</v>
      </c>
      <c r="G10" s="280">
        <f t="shared" si="0"/>
        <v>0</v>
      </c>
      <c r="H10" s="280">
        <f t="shared" si="0"/>
        <v>0</v>
      </c>
      <c r="I10" s="280">
        <f t="shared" si="0"/>
        <v>0</v>
      </c>
      <c r="J10" s="280">
        <f t="shared" si="0"/>
        <v>0</v>
      </c>
      <c r="K10" s="280">
        <f t="shared" si="0"/>
        <v>0</v>
      </c>
      <c r="L10" s="280">
        <f t="shared" si="0"/>
        <v>0</v>
      </c>
      <c r="M10" s="280">
        <f t="shared" si="0"/>
        <v>0</v>
      </c>
      <c r="N10" s="280">
        <f t="shared" si="0"/>
        <v>0</v>
      </c>
      <c r="O10" s="280">
        <f t="shared" si="0"/>
        <v>0</v>
      </c>
      <c r="P10" s="280">
        <f t="shared" si="0"/>
        <v>0</v>
      </c>
      <c r="Q10" s="280">
        <f t="shared" si="0"/>
        <v>0</v>
      </c>
      <c r="R10" s="280">
        <f t="shared" si="0"/>
        <v>0</v>
      </c>
      <c r="S10" s="280">
        <f t="shared" si="0"/>
        <v>0</v>
      </c>
      <c r="T10" s="280">
        <f t="shared" si="0"/>
        <v>0</v>
      </c>
      <c r="U10" s="280">
        <f t="shared" si="0"/>
        <v>0</v>
      </c>
      <c r="V10" s="280">
        <f t="shared" si="0"/>
        <v>0</v>
      </c>
      <c r="W10" s="280">
        <f t="shared" si="0"/>
        <v>0</v>
      </c>
      <c r="X10" s="280">
        <f t="shared" si="0"/>
        <v>0</v>
      </c>
      <c r="Y10" s="280">
        <f t="shared" si="0"/>
        <v>0</v>
      </c>
      <c r="Z10" s="280">
        <f t="shared" si="0"/>
        <v>0</v>
      </c>
      <c r="AA10" s="280">
        <f t="shared" si="0"/>
        <v>0</v>
      </c>
      <c r="AB10" s="280">
        <f t="shared" si="0"/>
        <v>0</v>
      </c>
      <c r="AC10" s="280">
        <f t="shared" si="0"/>
        <v>0</v>
      </c>
      <c r="AD10" s="280">
        <f t="shared" si="0"/>
        <v>0</v>
      </c>
      <c r="AE10" s="280">
        <f t="shared" si="0"/>
        <v>0</v>
      </c>
      <c r="AF10" s="281">
        <f t="shared" si="0"/>
        <v>0</v>
      </c>
      <c r="AG10" s="282">
        <f>SUM(B10:AF10)</f>
        <v>0</v>
      </c>
    </row>
    <row r="11" spans="1:33" ht="12.75" hidden="1">
      <c r="A11" s="223" t="s">
        <v>291</v>
      </c>
      <c r="B11" s="70"/>
      <c r="C11" s="71"/>
      <c r="D11" s="71"/>
      <c r="E11" s="71"/>
      <c r="F11" s="71"/>
      <c r="G11" s="71"/>
      <c r="H11" s="71"/>
      <c r="I11" s="71"/>
      <c r="J11" s="71"/>
      <c r="K11" s="71"/>
      <c r="L11" s="71"/>
      <c r="M11" s="71"/>
      <c r="N11" s="71"/>
      <c r="O11" s="71"/>
      <c r="P11" s="71"/>
      <c r="Q11" s="71"/>
      <c r="R11" s="71"/>
      <c r="S11" s="71"/>
      <c r="T11" s="71"/>
      <c r="U11" s="71"/>
      <c r="V11" s="71"/>
      <c r="W11" s="71"/>
      <c r="X11" s="71"/>
      <c r="Y11" s="71"/>
      <c r="Z11" s="71"/>
      <c r="AA11" s="71"/>
      <c r="AB11" s="71"/>
      <c r="AC11" s="71"/>
      <c r="AD11" s="71"/>
      <c r="AE11" s="71"/>
      <c r="AF11" s="283"/>
      <c r="AG11" s="284"/>
    </row>
    <row r="12" spans="1:33" ht="12.75" hidden="1">
      <c r="A12" s="223" t="s">
        <v>292</v>
      </c>
      <c r="B12" s="70"/>
      <c r="C12" s="71"/>
      <c r="D12" s="71"/>
      <c r="E12" s="71"/>
      <c r="F12" s="71"/>
      <c r="G12" s="71"/>
      <c r="H12" s="71"/>
      <c r="I12" s="71"/>
      <c r="J12" s="71"/>
      <c r="K12" s="71"/>
      <c r="L12" s="71"/>
      <c r="M12" s="71"/>
      <c r="N12" s="71"/>
      <c r="O12" s="71"/>
      <c r="P12" s="71"/>
      <c r="Q12" s="71"/>
      <c r="R12" s="71"/>
      <c r="S12" s="71"/>
      <c r="T12" s="71"/>
      <c r="U12" s="71"/>
      <c r="V12" s="71"/>
      <c r="W12" s="71"/>
      <c r="X12" s="71"/>
      <c r="Y12" s="71"/>
      <c r="Z12" s="71"/>
      <c r="AA12" s="71"/>
      <c r="AB12" s="71"/>
      <c r="AC12" s="71"/>
      <c r="AD12" s="71"/>
      <c r="AE12" s="71"/>
      <c r="AF12" s="283"/>
      <c r="AG12" s="284"/>
    </row>
    <row r="13" spans="1:33" ht="12.75" hidden="1">
      <c r="A13" s="223" t="s">
        <v>293</v>
      </c>
      <c r="B13" s="70"/>
      <c r="C13" s="71"/>
      <c r="D13" s="71"/>
      <c r="E13" s="71"/>
      <c r="F13" s="71"/>
      <c r="G13" s="71"/>
      <c r="H13" s="71"/>
      <c r="I13" s="71"/>
      <c r="J13" s="71"/>
      <c r="K13" s="71"/>
      <c r="L13" s="71"/>
      <c r="M13" s="71"/>
      <c r="N13" s="71"/>
      <c r="O13" s="71"/>
      <c r="P13" s="71"/>
      <c r="Q13" s="71"/>
      <c r="R13" s="71"/>
      <c r="S13" s="71"/>
      <c r="T13" s="71"/>
      <c r="U13" s="71"/>
      <c r="V13" s="71"/>
      <c r="W13" s="71"/>
      <c r="X13" s="71"/>
      <c r="Y13" s="71"/>
      <c r="Z13" s="71"/>
      <c r="AA13" s="71"/>
      <c r="AB13" s="71"/>
      <c r="AC13" s="71"/>
      <c r="AD13" s="71"/>
      <c r="AE13" s="71"/>
      <c r="AF13" s="283"/>
      <c r="AG13" s="284"/>
    </row>
    <row r="14" spans="1:33" ht="12.75" hidden="1">
      <c r="A14" s="223" t="s">
        <v>294</v>
      </c>
      <c r="B14" s="70"/>
      <c r="C14" s="71"/>
      <c r="D14" s="71"/>
      <c r="E14" s="71"/>
      <c r="F14" s="71"/>
      <c r="G14" s="71"/>
      <c r="H14" s="71"/>
      <c r="I14" s="71"/>
      <c r="J14" s="71"/>
      <c r="K14" s="71"/>
      <c r="L14" s="71"/>
      <c r="M14" s="71"/>
      <c r="N14" s="71"/>
      <c r="O14" s="71"/>
      <c r="P14" s="71"/>
      <c r="Q14" s="71"/>
      <c r="R14" s="71"/>
      <c r="S14" s="71"/>
      <c r="T14" s="71"/>
      <c r="U14" s="71"/>
      <c r="V14" s="71"/>
      <c r="W14" s="71"/>
      <c r="X14" s="71"/>
      <c r="Y14" s="71"/>
      <c r="Z14" s="71"/>
      <c r="AA14" s="71"/>
      <c r="AB14" s="71"/>
      <c r="AC14" s="71"/>
      <c r="AD14" s="71"/>
      <c r="AE14" s="71"/>
      <c r="AF14" s="283"/>
      <c r="AG14" s="284"/>
    </row>
    <row r="15" spans="1:33" ht="13.5" hidden="1" thickBot="1">
      <c r="A15" s="285" t="s">
        <v>295</v>
      </c>
      <c r="B15" s="73"/>
      <c r="C15" s="216"/>
      <c r="D15" s="216"/>
      <c r="E15" s="216"/>
      <c r="F15" s="216"/>
      <c r="G15" s="216"/>
      <c r="H15" s="216"/>
      <c r="I15" s="216"/>
      <c r="J15" s="216"/>
      <c r="K15" s="216"/>
      <c r="L15" s="216"/>
      <c r="M15" s="216"/>
      <c r="N15" s="216"/>
      <c r="O15" s="216"/>
      <c r="P15" s="216"/>
      <c r="Q15" s="216"/>
      <c r="R15" s="216"/>
      <c r="S15" s="216"/>
      <c r="T15" s="216"/>
      <c r="U15" s="216"/>
      <c r="V15" s="216"/>
      <c r="W15" s="216"/>
      <c r="X15" s="216"/>
      <c r="Y15" s="216"/>
      <c r="Z15" s="216"/>
      <c r="AA15" s="216"/>
      <c r="AB15" s="216"/>
      <c r="AC15" s="216"/>
      <c r="AD15" s="216"/>
      <c r="AE15" s="216"/>
      <c r="AF15" s="286"/>
      <c r="AG15" s="287"/>
    </row>
    <row r="16" spans="1:33" ht="12.75">
      <c r="A16" s="274" t="s">
        <v>281</v>
      </c>
      <c r="B16" s="280">
        <f aca="true" t="shared" si="1" ref="B16:AF16">SUM(B17:B21)</f>
        <v>0</v>
      </c>
      <c r="C16" s="280">
        <f t="shared" si="1"/>
        <v>0</v>
      </c>
      <c r="D16" s="280">
        <f t="shared" si="1"/>
        <v>0</v>
      </c>
      <c r="E16" s="280">
        <f t="shared" si="1"/>
        <v>0</v>
      </c>
      <c r="F16" s="280">
        <f t="shared" si="1"/>
        <v>0</v>
      </c>
      <c r="G16" s="280">
        <f t="shared" si="1"/>
        <v>0</v>
      </c>
      <c r="H16" s="280">
        <f t="shared" si="1"/>
        <v>0</v>
      </c>
      <c r="I16" s="280">
        <f t="shared" si="1"/>
        <v>0</v>
      </c>
      <c r="J16" s="280">
        <f t="shared" si="1"/>
        <v>0</v>
      </c>
      <c r="K16" s="280">
        <f t="shared" si="1"/>
        <v>0</v>
      </c>
      <c r="L16" s="280">
        <f t="shared" si="1"/>
        <v>0</v>
      </c>
      <c r="M16" s="280">
        <f t="shared" si="1"/>
        <v>0</v>
      </c>
      <c r="N16" s="280">
        <f t="shared" si="1"/>
        <v>0</v>
      </c>
      <c r="O16" s="280">
        <f t="shared" si="1"/>
        <v>0</v>
      </c>
      <c r="P16" s="280">
        <f t="shared" si="1"/>
        <v>0</v>
      </c>
      <c r="Q16" s="280">
        <f t="shared" si="1"/>
        <v>0</v>
      </c>
      <c r="R16" s="280">
        <f t="shared" si="1"/>
        <v>0</v>
      </c>
      <c r="S16" s="280">
        <f t="shared" si="1"/>
        <v>0</v>
      </c>
      <c r="T16" s="280">
        <f t="shared" si="1"/>
        <v>0</v>
      </c>
      <c r="U16" s="280">
        <f t="shared" si="1"/>
        <v>0</v>
      </c>
      <c r="V16" s="280">
        <f t="shared" si="1"/>
        <v>0</v>
      </c>
      <c r="W16" s="280">
        <f t="shared" si="1"/>
        <v>0</v>
      </c>
      <c r="X16" s="280">
        <f t="shared" si="1"/>
        <v>0</v>
      </c>
      <c r="Y16" s="280">
        <f t="shared" si="1"/>
        <v>0</v>
      </c>
      <c r="Z16" s="280">
        <f t="shared" si="1"/>
        <v>0</v>
      </c>
      <c r="AA16" s="280">
        <f t="shared" si="1"/>
        <v>0</v>
      </c>
      <c r="AB16" s="280">
        <f t="shared" si="1"/>
        <v>0</v>
      </c>
      <c r="AC16" s="280">
        <f t="shared" si="1"/>
        <v>0</v>
      </c>
      <c r="AD16" s="280">
        <f t="shared" si="1"/>
        <v>0</v>
      </c>
      <c r="AE16" s="280">
        <f t="shared" si="1"/>
        <v>0</v>
      </c>
      <c r="AF16" s="281">
        <f t="shared" si="1"/>
        <v>0</v>
      </c>
      <c r="AG16" s="282">
        <f>SUM(B16:AF16)</f>
        <v>0</v>
      </c>
    </row>
    <row r="17" spans="1:33" ht="12.75">
      <c r="A17" s="223" t="s">
        <v>291</v>
      </c>
      <c r="B17" s="70"/>
      <c r="C17" s="71"/>
      <c r="D17" s="71"/>
      <c r="E17" s="71"/>
      <c r="F17" s="71"/>
      <c r="G17" s="71"/>
      <c r="H17" s="71"/>
      <c r="I17" s="71"/>
      <c r="J17" s="71"/>
      <c r="K17" s="71"/>
      <c r="L17" s="71"/>
      <c r="M17" s="71"/>
      <c r="N17" s="71"/>
      <c r="O17" s="71"/>
      <c r="P17" s="71"/>
      <c r="Q17" s="71"/>
      <c r="R17" s="71"/>
      <c r="S17" s="71"/>
      <c r="T17" s="71"/>
      <c r="U17" s="71"/>
      <c r="V17" s="71"/>
      <c r="W17" s="71"/>
      <c r="X17" s="71"/>
      <c r="Y17" s="71"/>
      <c r="Z17" s="71"/>
      <c r="AA17" s="71"/>
      <c r="AB17" s="71"/>
      <c r="AC17" s="71"/>
      <c r="AD17" s="71"/>
      <c r="AE17" s="71"/>
      <c r="AF17" s="283"/>
      <c r="AG17" s="284"/>
    </row>
    <row r="18" spans="1:33" ht="12.75">
      <c r="A18" s="223" t="s">
        <v>292</v>
      </c>
      <c r="B18" s="70"/>
      <c r="C18" s="71"/>
      <c r="D18" s="71"/>
      <c r="E18" s="71"/>
      <c r="F18" s="71"/>
      <c r="G18" s="71"/>
      <c r="H18" s="71"/>
      <c r="I18" s="71"/>
      <c r="J18" s="71"/>
      <c r="K18" s="71"/>
      <c r="L18" s="71"/>
      <c r="M18" s="71"/>
      <c r="N18" s="71"/>
      <c r="O18" s="71"/>
      <c r="P18" s="71"/>
      <c r="Q18" s="71"/>
      <c r="R18" s="71"/>
      <c r="S18" s="71"/>
      <c r="T18" s="71"/>
      <c r="U18" s="71"/>
      <c r="V18" s="71"/>
      <c r="W18" s="71"/>
      <c r="X18" s="71"/>
      <c r="Y18" s="71"/>
      <c r="Z18" s="71"/>
      <c r="AA18" s="71"/>
      <c r="AB18" s="71"/>
      <c r="AC18" s="71"/>
      <c r="AD18" s="71"/>
      <c r="AE18" s="71"/>
      <c r="AF18" s="283"/>
      <c r="AG18" s="284"/>
    </row>
    <row r="19" spans="1:33" ht="12.75">
      <c r="A19" s="223" t="s">
        <v>293</v>
      </c>
      <c r="B19" s="70"/>
      <c r="C19" s="71"/>
      <c r="D19" s="71"/>
      <c r="E19" s="71"/>
      <c r="F19" s="71"/>
      <c r="G19" s="71"/>
      <c r="H19" s="71"/>
      <c r="I19" s="71"/>
      <c r="J19" s="71"/>
      <c r="K19" s="71"/>
      <c r="L19" s="71"/>
      <c r="M19" s="71"/>
      <c r="N19" s="71"/>
      <c r="O19" s="71"/>
      <c r="P19" s="71"/>
      <c r="Q19" s="71"/>
      <c r="R19" s="71"/>
      <c r="S19" s="71"/>
      <c r="T19" s="71"/>
      <c r="U19" s="71"/>
      <c r="V19" s="71"/>
      <c r="W19" s="71"/>
      <c r="X19" s="71"/>
      <c r="Y19" s="71"/>
      <c r="Z19" s="71"/>
      <c r="AA19" s="71"/>
      <c r="AB19" s="71"/>
      <c r="AC19" s="71"/>
      <c r="AD19" s="71"/>
      <c r="AE19" s="71"/>
      <c r="AF19" s="283"/>
      <c r="AG19" s="284"/>
    </row>
    <row r="20" spans="1:33" ht="12.75">
      <c r="A20" s="223" t="s">
        <v>294</v>
      </c>
      <c r="B20" s="70"/>
      <c r="C20" s="71"/>
      <c r="D20" s="71"/>
      <c r="E20" s="71"/>
      <c r="F20" s="71"/>
      <c r="G20" s="71"/>
      <c r="H20" s="71"/>
      <c r="I20" s="71"/>
      <c r="J20" s="71"/>
      <c r="K20" s="71"/>
      <c r="L20" s="71"/>
      <c r="M20" s="71"/>
      <c r="N20" s="71"/>
      <c r="O20" s="71"/>
      <c r="P20" s="71"/>
      <c r="Q20" s="71"/>
      <c r="R20" s="71"/>
      <c r="S20" s="71"/>
      <c r="T20" s="71"/>
      <c r="U20" s="71"/>
      <c r="V20" s="71"/>
      <c r="W20" s="71"/>
      <c r="X20" s="71"/>
      <c r="Y20" s="71"/>
      <c r="Z20" s="71"/>
      <c r="AA20" s="71"/>
      <c r="AB20" s="71"/>
      <c r="AC20" s="71"/>
      <c r="AD20" s="71"/>
      <c r="AE20" s="71"/>
      <c r="AF20" s="283"/>
      <c r="AG20" s="284"/>
    </row>
    <row r="21" spans="1:33" ht="13.5" thickBot="1">
      <c r="A21" s="285" t="s">
        <v>295</v>
      </c>
      <c r="B21" s="73"/>
      <c r="C21" s="216"/>
      <c r="D21" s="216"/>
      <c r="E21" s="216"/>
      <c r="F21" s="216"/>
      <c r="G21" s="216"/>
      <c r="H21" s="216"/>
      <c r="I21" s="216"/>
      <c r="J21" s="216"/>
      <c r="K21" s="216"/>
      <c r="L21" s="216"/>
      <c r="M21" s="216"/>
      <c r="N21" s="216"/>
      <c r="O21" s="216"/>
      <c r="P21" s="216"/>
      <c r="Q21" s="216"/>
      <c r="R21" s="216"/>
      <c r="S21" s="216"/>
      <c r="T21" s="216"/>
      <c r="U21" s="216"/>
      <c r="V21" s="216"/>
      <c r="W21" s="216"/>
      <c r="X21" s="216"/>
      <c r="Y21" s="216"/>
      <c r="Z21" s="216"/>
      <c r="AA21" s="216"/>
      <c r="AB21" s="216"/>
      <c r="AC21" s="216"/>
      <c r="AD21" s="216"/>
      <c r="AE21" s="216"/>
      <c r="AF21" s="286"/>
      <c r="AG21" s="287"/>
    </row>
    <row r="22" spans="1:33" ht="13.5" thickBot="1">
      <c r="A22" s="274" t="s">
        <v>282</v>
      </c>
      <c r="B22" s="280">
        <f aca="true" t="shared" si="2" ref="B22:AF22">SUM(B23:B27)</f>
        <v>0</v>
      </c>
      <c r="C22" s="280">
        <f t="shared" si="2"/>
        <v>0</v>
      </c>
      <c r="D22" s="280">
        <f t="shared" si="2"/>
        <v>0</v>
      </c>
      <c r="E22" s="280">
        <f t="shared" si="2"/>
        <v>0</v>
      </c>
      <c r="F22" s="280">
        <f t="shared" si="2"/>
        <v>0</v>
      </c>
      <c r="G22" s="280">
        <f t="shared" si="2"/>
        <v>0</v>
      </c>
      <c r="H22" s="280">
        <f t="shared" si="2"/>
        <v>0</v>
      </c>
      <c r="I22" s="280">
        <f t="shared" si="2"/>
        <v>0</v>
      </c>
      <c r="J22" s="280">
        <f t="shared" si="2"/>
        <v>0</v>
      </c>
      <c r="K22" s="280">
        <f t="shared" si="2"/>
        <v>0</v>
      </c>
      <c r="L22" s="280">
        <f t="shared" si="2"/>
        <v>0</v>
      </c>
      <c r="M22" s="280">
        <f t="shared" si="2"/>
        <v>0</v>
      </c>
      <c r="N22" s="280">
        <f t="shared" si="2"/>
        <v>0</v>
      </c>
      <c r="O22" s="280">
        <f t="shared" si="2"/>
        <v>0</v>
      </c>
      <c r="P22" s="280">
        <f t="shared" si="2"/>
        <v>0</v>
      </c>
      <c r="Q22" s="280">
        <f t="shared" si="2"/>
        <v>0</v>
      </c>
      <c r="R22" s="280">
        <f t="shared" si="2"/>
        <v>0</v>
      </c>
      <c r="S22" s="280">
        <f t="shared" si="2"/>
        <v>0</v>
      </c>
      <c r="T22" s="280">
        <f t="shared" si="2"/>
        <v>0</v>
      </c>
      <c r="U22" s="280">
        <f t="shared" si="2"/>
        <v>0</v>
      </c>
      <c r="V22" s="280">
        <f t="shared" si="2"/>
        <v>0</v>
      </c>
      <c r="W22" s="280">
        <f t="shared" si="2"/>
        <v>0</v>
      </c>
      <c r="X22" s="280">
        <f t="shared" si="2"/>
        <v>0</v>
      </c>
      <c r="Y22" s="280">
        <f t="shared" si="2"/>
        <v>0</v>
      </c>
      <c r="Z22" s="280">
        <f t="shared" si="2"/>
        <v>0</v>
      </c>
      <c r="AA22" s="280">
        <f t="shared" si="2"/>
        <v>0</v>
      </c>
      <c r="AB22" s="280">
        <f t="shared" si="2"/>
        <v>0</v>
      </c>
      <c r="AC22" s="280">
        <f t="shared" si="2"/>
        <v>0</v>
      </c>
      <c r="AD22" s="280">
        <f t="shared" si="2"/>
        <v>0</v>
      </c>
      <c r="AE22" s="280">
        <f t="shared" si="2"/>
        <v>0</v>
      </c>
      <c r="AF22" s="281">
        <f t="shared" si="2"/>
        <v>0</v>
      </c>
      <c r="AG22" s="282">
        <f>SUM(B22:AF22)</f>
        <v>0</v>
      </c>
    </row>
    <row r="23" spans="1:33" ht="12.75" hidden="1">
      <c r="A23" s="223" t="s">
        <v>291</v>
      </c>
      <c r="B23" s="70"/>
      <c r="C23" s="71"/>
      <c r="D23" s="71"/>
      <c r="E23" s="71"/>
      <c r="F23" s="71"/>
      <c r="G23" s="71"/>
      <c r="H23" s="71"/>
      <c r="I23" s="71"/>
      <c r="J23" s="71"/>
      <c r="K23" s="71"/>
      <c r="L23" s="71"/>
      <c r="M23" s="71"/>
      <c r="N23" s="71"/>
      <c r="O23" s="71"/>
      <c r="P23" s="71"/>
      <c r="Q23" s="71"/>
      <c r="R23" s="71"/>
      <c r="S23" s="71"/>
      <c r="T23" s="71"/>
      <c r="U23" s="71"/>
      <c r="V23" s="71"/>
      <c r="W23" s="71"/>
      <c r="X23" s="71"/>
      <c r="Y23" s="71"/>
      <c r="Z23" s="71"/>
      <c r="AA23" s="71"/>
      <c r="AB23" s="71"/>
      <c r="AC23" s="71"/>
      <c r="AD23" s="71"/>
      <c r="AE23" s="71"/>
      <c r="AF23" s="283"/>
      <c r="AG23" s="284"/>
    </row>
    <row r="24" spans="1:33" ht="12.75" hidden="1">
      <c r="A24" s="223" t="s">
        <v>292</v>
      </c>
      <c r="B24" s="70"/>
      <c r="C24" s="71"/>
      <c r="D24" s="71"/>
      <c r="E24" s="71"/>
      <c r="F24" s="71"/>
      <c r="G24" s="71"/>
      <c r="H24" s="71"/>
      <c r="I24" s="71"/>
      <c r="J24" s="71"/>
      <c r="K24" s="71"/>
      <c r="L24" s="71"/>
      <c r="M24" s="71"/>
      <c r="N24" s="71"/>
      <c r="O24" s="71"/>
      <c r="P24" s="71"/>
      <c r="Q24" s="71"/>
      <c r="R24" s="71"/>
      <c r="S24" s="71"/>
      <c r="T24" s="71"/>
      <c r="U24" s="71"/>
      <c r="V24" s="71"/>
      <c r="W24" s="71"/>
      <c r="X24" s="71"/>
      <c r="Y24" s="71"/>
      <c r="Z24" s="71"/>
      <c r="AA24" s="71"/>
      <c r="AB24" s="71"/>
      <c r="AC24" s="71"/>
      <c r="AD24" s="71"/>
      <c r="AE24" s="71"/>
      <c r="AF24" s="283"/>
      <c r="AG24" s="284"/>
    </row>
    <row r="25" spans="1:33" ht="12.75" hidden="1">
      <c r="A25" s="223" t="s">
        <v>293</v>
      </c>
      <c r="B25" s="70"/>
      <c r="C25" s="71"/>
      <c r="D25" s="71"/>
      <c r="E25" s="71"/>
      <c r="F25" s="71"/>
      <c r="G25" s="71"/>
      <c r="H25" s="71"/>
      <c r="I25" s="71"/>
      <c r="J25" s="71"/>
      <c r="K25" s="71"/>
      <c r="L25" s="71"/>
      <c r="M25" s="71"/>
      <c r="N25" s="71"/>
      <c r="O25" s="71"/>
      <c r="P25" s="71"/>
      <c r="Q25" s="71"/>
      <c r="R25" s="71"/>
      <c r="S25" s="71"/>
      <c r="T25" s="71"/>
      <c r="U25" s="71"/>
      <c r="V25" s="71"/>
      <c r="W25" s="71"/>
      <c r="X25" s="71"/>
      <c r="Y25" s="71"/>
      <c r="Z25" s="71"/>
      <c r="AA25" s="71"/>
      <c r="AB25" s="71"/>
      <c r="AC25" s="71"/>
      <c r="AD25" s="71"/>
      <c r="AE25" s="71"/>
      <c r="AF25" s="283"/>
      <c r="AG25" s="284"/>
    </row>
    <row r="26" spans="1:33" ht="12.75" hidden="1">
      <c r="A26" s="223" t="s">
        <v>294</v>
      </c>
      <c r="B26" s="70"/>
      <c r="C26" s="71"/>
      <c r="D26" s="71"/>
      <c r="E26" s="71"/>
      <c r="F26" s="71"/>
      <c r="G26" s="71"/>
      <c r="H26" s="71"/>
      <c r="I26" s="71"/>
      <c r="J26" s="71"/>
      <c r="K26" s="71"/>
      <c r="L26" s="71"/>
      <c r="M26" s="71"/>
      <c r="N26" s="71"/>
      <c r="O26" s="71"/>
      <c r="P26" s="71"/>
      <c r="Q26" s="71"/>
      <c r="R26" s="71"/>
      <c r="S26" s="71"/>
      <c r="T26" s="71"/>
      <c r="U26" s="71"/>
      <c r="V26" s="71"/>
      <c r="W26" s="71"/>
      <c r="X26" s="71"/>
      <c r="Y26" s="71"/>
      <c r="Z26" s="71"/>
      <c r="AA26" s="71"/>
      <c r="AB26" s="71"/>
      <c r="AC26" s="71"/>
      <c r="AD26" s="71"/>
      <c r="AE26" s="71"/>
      <c r="AF26" s="283"/>
      <c r="AG26" s="284"/>
    </row>
    <row r="27" spans="1:33" ht="13.5" hidden="1" thickBot="1">
      <c r="A27" s="285" t="s">
        <v>295</v>
      </c>
      <c r="B27" s="73"/>
      <c r="C27" s="216"/>
      <c r="D27" s="216"/>
      <c r="E27" s="216"/>
      <c r="F27" s="216"/>
      <c r="G27" s="216"/>
      <c r="H27" s="216"/>
      <c r="I27" s="216"/>
      <c r="J27" s="216"/>
      <c r="K27" s="216"/>
      <c r="L27" s="216"/>
      <c r="M27" s="216"/>
      <c r="N27" s="216"/>
      <c r="O27" s="216"/>
      <c r="P27" s="216"/>
      <c r="Q27" s="216"/>
      <c r="R27" s="216"/>
      <c r="S27" s="216"/>
      <c r="T27" s="216"/>
      <c r="U27" s="216"/>
      <c r="V27" s="216"/>
      <c r="W27" s="216"/>
      <c r="X27" s="216"/>
      <c r="Y27" s="216"/>
      <c r="Z27" s="216"/>
      <c r="AA27" s="216"/>
      <c r="AB27" s="216"/>
      <c r="AC27" s="216"/>
      <c r="AD27" s="216"/>
      <c r="AE27" s="216"/>
      <c r="AF27" s="286"/>
      <c r="AG27" s="287"/>
    </row>
    <row r="28" spans="1:33" ht="13.5" thickBot="1">
      <c r="A28" s="274" t="s">
        <v>283</v>
      </c>
      <c r="B28" s="280">
        <f aca="true" t="shared" si="3" ref="B28:AF28">SUM(B29:B33)</f>
        <v>0</v>
      </c>
      <c r="C28" s="280">
        <f t="shared" si="3"/>
        <v>0</v>
      </c>
      <c r="D28" s="280">
        <f t="shared" si="3"/>
        <v>0</v>
      </c>
      <c r="E28" s="280">
        <f t="shared" si="3"/>
        <v>0</v>
      </c>
      <c r="F28" s="280">
        <f t="shared" si="3"/>
        <v>0</v>
      </c>
      <c r="G28" s="280">
        <f t="shared" si="3"/>
        <v>0</v>
      </c>
      <c r="H28" s="280">
        <f t="shared" si="3"/>
        <v>0</v>
      </c>
      <c r="I28" s="280">
        <f t="shared" si="3"/>
        <v>0</v>
      </c>
      <c r="J28" s="280">
        <f t="shared" si="3"/>
        <v>0</v>
      </c>
      <c r="K28" s="280">
        <f t="shared" si="3"/>
        <v>0</v>
      </c>
      <c r="L28" s="280">
        <f t="shared" si="3"/>
        <v>0</v>
      </c>
      <c r="M28" s="280">
        <f t="shared" si="3"/>
        <v>0</v>
      </c>
      <c r="N28" s="280">
        <f t="shared" si="3"/>
        <v>0</v>
      </c>
      <c r="O28" s="280">
        <f t="shared" si="3"/>
        <v>0</v>
      </c>
      <c r="P28" s="280">
        <f t="shared" si="3"/>
        <v>0</v>
      </c>
      <c r="Q28" s="280">
        <f t="shared" si="3"/>
        <v>0</v>
      </c>
      <c r="R28" s="280">
        <f t="shared" si="3"/>
        <v>0</v>
      </c>
      <c r="S28" s="280">
        <f t="shared" si="3"/>
        <v>0</v>
      </c>
      <c r="T28" s="280">
        <f t="shared" si="3"/>
        <v>0</v>
      </c>
      <c r="U28" s="280">
        <f t="shared" si="3"/>
        <v>0</v>
      </c>
      <c r="V28" s="280">
        <f t="shared" si="3"/>
        <v>0</v>
      </c>
      <c r="W28" s="280">
        <f t="shared" si="3"/>
        <v>0</v>
      </c>
      <c r="X28" s="280">
        <f t="shared" si="3"/>
        <v>0</v>
      </c>
      <c r="Y28" s="280">
        <f t="shared" si="3"/>
        <v>0</v>
      </c>
      <c r="Z28" s="280">
        <f t="shared" si="3"/>
        <v>0</v>
      </c>
      <c r="AA28" s="280">
        <f t="shared" si="3"/>
        <v>0</v>
      </c>
      <c r="AB28" s="280">
        <f t="shared" si="3"/>
        <v>0</v>
      </c>
      <c r="AC28" s="280">
        <f t="shared" si="3"/>
        <v>0</v>
      </c>
      <c r="AD28" s="280">
        <f t="shared" si="3"/>
        <v>0</v>
      </c>
      <c r="AE28" s="280">
        <f t="shared" si="3"/>
        <v>0</v>
      </c>
      <c r="AF28" s="281">
        <f t="shared" si="3"/>
        <v>0</v>
      </c>
      <c r="AG28" s="282">
        <f>SUM(B28:AF28)</f>
        <v>0</v>
      </c>
    </row>
    <row r="29" spans="1:33" ht="12.75" hidden="1">
      <c r="A29" s="223" t="s">
        <v>291</v>
      </c>
      <c r="B29" s="70"/>
      <c r="C29" s="71"/>
      <c r="D29" s="71"/>
      <c r="E29" s="71"/>
      <c r="F29" s="71"/>
      <c r="G29" s="71"/>
      <c r="H29" s="71"/>
      <c r="I29" s="71"/>
      <c r="J29" s="71"/>
      <c r="K29" s="71"/>
      <c r="L29" s="71"/>
      <c r="M29" s="71"/>
      <c r="N29" s="71"/>
      <c r="O29" s="71"/>
      <c r="P29" s="71"/>
      <c r="Q29" s="71"/>
      <c r="R29" s="71"/>
      <c r="S29" s="71"/>
      <c r="T29" s="71"/>
      <c r="U29" s="71"/>
      <c r="V29" s="71"/>
      <c r="W29" s="71"/>
      <c r="X29" s="71"/>
      <c r="Y29" s="71"/>
      <c r="Z29" s="71"/>
      <c r="AA29" s="71"/>
      <c r="AB29" s="71"/>
      <c r="AC29" s="71"/>
      <c r="AD29" s="71"/>
      <c r="AE29" s="71"/>
      <c r="AF29" s="283"/>
      <c r="AG29" s="284"/>
    </row>
    <row r="30" spans="1:33" ht="12.75" hidden="1">
      <c r="A30" s="223" t="s">
        <v>292</v>
      </c>
      <c r="B30" s="70"/>
      <c r="C30" s="71"/>
      <c r="D30" s="71"/>
      <c r="E30" s="71"/>
      <c r="F30" s="71"/>
      <c r="G30" s="71"/>
      <c r="H30" s="71"/>
      <c r="I30" s="71"/>
      <c r="J30" s="71"/>
      <c r="K30" s="71"/>
      <c r="L30" s="71"/>
      <c r="M30" s="71"/>
      <c r="N30" s="71"/>
      <c r="O30" s="71"/>
      <c r="P30" s="71"/>
      <c r="Q30" s="71"/>
      <c r="R30" s="71"/>
      <c r="S30" s="71"/>
      <c r="T30" s="71"/>
      <c r="U30" s="71"/>
      <c r="V30" s="71"/>
      <c r="W30" s="71"/>
      <c r="X30" s="71"/>
      <c r="Y30" s="71"/>
      <c r="Z30" s="71"/>
      <c r="AA30" s="71"/>
      <c r="AB30" s="71"/>
      <c r="AC30" s="71"/>
      <c r="AD30" s="71"/>
      <c r="AE30" s="71"/>
      <c r="AF30" s="283"/>
      <c r="AG30" s="284"/>
    </row>
    <row r="31" spans="1:33" ht="12.75" hidden="1">
      <c r="A31" s="223" t="s">
        <v>293</v>
      </c>
      <c r="B31" s="70"/>
      <c r="C31" s="71"/>
      <c r="D31" s="71"/>
      <c r="E31" s="71"/>
      <c r="F31" s="71"/>
      <c r="G31" s="71"/>
      <c r="H31" s="71"/>
      <c r="I31" s="71"/>
      <c r="J31" s="71"/>
      <c r="K31" s="71"/>
      <c r="L31" s="71"/>
      <c r="M31" s="71"/>
      <c r="N31" s="71"/>
      <c r="O31" s="71"/>
      <c r="P31" s="71"/>
      <c r="Q31" s="71"/>
      <c r="R31" s="71"/>
      <c r="S31" s="71"/>
      <c r="T31" s="71"/>
      <c r="U31" s="71"/>
      <c r="V31" s="71"/>
      <c r="W31" s="71"/>
      <c r="X31" s="71"/>
      <c r="Y31" s="71"/>
      <c r="Z31" s="71"/>
      <c r="AA31" s="71"/>
      <c r="AB31" s="71"/>
      <c r="AC31" s="71"/>
      <c r="AD31" s="71"/>
      <c r="AE31" s="71"/>
      <c r="AF31" s="283"/>
      <c r="AG31" s="284"/>
    </row>
    <row r="32" spans="1:33" ht="12.75" hidden="1">
      <c r="A32" s="223" t="s">
        <v>294</v>
      </c>
      <c r="B32" s="70"/>
      <c r="C32" s="71"/>
      <c r="D32" s="71"/>
      <c r="E32" s="71"/>
      <c r="F32" s="71"/>
      <c r="G32" s="71"/>
      <c r="H32" s="71"/>
      <c r="I32" s="71"/>
      <c r="J32" s="71"/>
      <c r="K32" s="71"/>
      <c r="L32" s="71"/>
      <c r="M32" s="71"/>
      <c r="N32" s="71"/>
      <c r="O32" s="71"/>
      <c r="P32" s="71"/>
      <c r="Q32" s="71"/>
      <c r="R32" s="71"/>
      <c r="S32" s="71"/>
      <c r="T32" s="71"/>
      <c r="U32" s="71"/>
      <c r="V32" s="71"/>
      <c r="W32" s="71"/>
      <c r="X32" s="71"/>
      <c r="Y32" s="71"/>
      <c r="Z32" s="71"/>
      <c r="AA32" s="71"/>
      <c r="AB32" s="71"/>
      <c r="AC32" s="71"/>
      <c r="AD32" s="71"/>
      <c r="AE32" s="71"/>
      <c r="AF32" s="283"/>
      <c r="AG32" s="284"/>
    </row>
    <row r="33" spans="1:33" ht="13.5" hidden="1" thickBot="1">
      <c r="A33" s="285" t="s">
        <v>295</v>
      </c>
      <c r="B33" s="73"/>
      <c r="C33" s="216"/>
      <c r="D33" s="216"/>
      <c r="E33" s="216"/>
      <c r="F33" s="216"/>
      <c r="G33" s="216"/>
      <c r="H33" s="216"/>
      <c r="I33" s="216"/>
      <c r="J33" s="216"/>
      <c r="K33" s="216"/>
      <c r="L33" s="216"/>
      <c r="M33" s="216"/>
      <c r="N33" s="216"/>
      <c r="O33" s="216"/>
      <c r="P33" s="216"/>
      <c r="Q33" s="216"/>
      <c r="R33" s="216"/>
      <c r="S33" s="216"/>
      <c r="T33" s="216"/>
      <c r="U33" s="216"/>
      <c r="V33" s="216"/>
      <c r="W33" s="216"/>
      <c r="X33" s="216"/>
      <c r="Y33" s="216"/>
      <c r="Z33" s="216"/>
      <c r="AA33" s="216"/>
      <c r="AB33" s="216"/>
      <c r="AC33" s="216"/>
      <c r="AD33" s="216"/>
      <c r="AE33" s="216"/>
      <c r="AF33" s="286"/>
      <c r="AG33" s="287"/>
    </row>
    <row r="34" spans="1:33" ht="12.75">
      <c r="A34" s="274" t="s">
        <v>284</v>
      </c>
      <c r="B34" s="280">
        <f aca="true" t="shared" si="4" ref="B34:AF34">SUM(B35:B39)</f>
        <v>0</v>
      </c>
      <c r="C34" s="280">
        <f t="shared" si="4"/>
        <v>0</v>
      </c>
      <c r="D34" s="280">
        <f t="shared" si="4"/>
        <v>0</v>
      </c>
      <c r="E34" s="280">
        <f t="shared" si="4"/>
        <v>0</v>
      </c>
      <c r="F34" s="280">
        <f t="shared" si="4"/>
        <v>0</v>
      </c>
      <c r="G34" s="280">
        <f t="shared" si="4"/>
        <v>0</v>
      </c>
      <c r="H34" s="280">
        <f t="shared" si="4"/>
        <v>0</v>
      </c>
      <c r="I34" s="280">
        <f t="shared" si="4"/>
        <v>0</v>
      </c>
      <c r="J34" s="280">
        <f t="shared" si="4"/>
        <v>0</v>
      </c>
      <c r="K34" s="280">
        <f t="shared" si="4"/>
        <v>0</v>
      </c>
      <c r="L34" s="280">
        <f t="shared" si="4"/>
        <v>0</v>
      </c>
      <c r="M34" s="280">
        <f t="shared" si="4"/>
        <v>0</v>
      </c>
      <c r="N34" s="280">
        <f t="shared" si="4"/>
        <v>0</v>
      </c>
      <c r="O34" s="280">
        <f t="shared" si="4"/>
        <v>0</v>
      </c>
      <c r="P34" s="280">
        <f t="shared" si="4"/>
        <v>0</v>
      </c>
      <c r="Q34" s="280">
        <f t="shared" si="4"/>
        <v>0</v>
      </c>
      <c r="R34" s="280">
        <f t="shared" si="4"/>
        <v>0</v>
      </c>
      <c r="S34" s="280">
        <f t="shared" si="4"/>
        <v>0</v>
      </c>
      <c r="T34" s="280">
        <f t="shared" si="4"/>
        <v>0</v>
      </c>
      <c r="U34" s="280">
        <f t="shared" si="4"/>
        <v>0</v>
      </c>
      <c r="V34" s="280">
        <f t="shared" si="4"/>
        <v>0</v>
      </c>
      <c r="W34" s="280">
        <f t="shared" si="4"/>
        <v>0</v>
      </c>
      <c r="X34" s="280">
        <f t="shared" si="4"/>
        <v>0</v>
      </c>
      <c r="Y34" s="280">
        <f t="shared" si="4"/>
        <v>0</v>
      </c>
      <c r="Z34" s="280">
        <f t="shared" si="4"/>
        <v>0</v>
      </c>
      <c r="AA34" s="280">
        <f t="shared" si="4"/>
        <v>0</v>
      </c>
      <c r="AB34" s="280">
        <f t="shared" si="4"/>
        <v>0</v>
      </c>
      <c r="AC34" s="280">
        <f t="shared" si="4"/>
        <v>0</v>
      </c>
      <c r="AD34" s="280">
        <f t="shared" si="4"/>
        <v>0</v>
      </c>
      <c r="AE34" s="280">
        <f t="shared" si="4"/>
        <v>0</v>
      </c>
      <c r="AF34" s="281">
        <f t="shared" si="4"/>
        <v>0</v>
      </c>
      <c r="AG34" s="282">
        <f>SUM(B34:AF34)</f>
        <v>0</v>
      </c>
    </row>
    <row r="35" spans="1:33" ht="12.75" hidden="1">
      <c r="A35" s="223" t="s">
        <v>291</v>
      </c>
      <c r="B35" s="70"/>
      <c r="C35" s="71"/>
      <c r="D35" s="71"/>
      <c r="E35" s="71"/>
      <c r="F35" s="71"/>
      <c r="G35" s="71"/>
      <c r="H35" s="71"/>
      <c r="I35" s="71"/>
      <c r="J35" s="71"/>
      <c r="K35" s="71"/>
      <c r="L35" s="71"/>
      <c r="M35" s="71"/>
      <c r="N35" s="71"/>
      <c r="O35" s="71"/>
      <c r="P35" s="71"/>
      <c r="Q35" s="71"/>
      <c r="R35" s="71"/>
      <c r="S35" s="71"/>
      <c r="T35" s="71"/>
      <c r="U35" s="71"/>
      <c r="V35" s="71"/>
      <c r="W35" s="71"/>
      <c r="X35" s="71"/>
      <c r="Y35" s="71"/>
      <c r="Z35" s="71"/>
      <c r="AA35" s="71"/>
      <c r="AB35" s="71"/>
      <c r="AC35" s="71"/>
      <c r="AD35" s="71"/>
      <c r="AE35" s="71"/>
      <c r="AF35" s="283"/>
      <c r="AG35" s="284"/>
    </row>
    <row r="36" spans="1:33" ht="12.75" hidden="1">
      <c r="A36" s="223" t="s">
        <v>292</v>
      </c>
      <c r="B36" s="70"/>
      <c r="C36" s="71"/>
      <c r="D36" s="71"/>
      <c r="E36" s="71"/>
      <c r="F36" s="71"/>
      <c r="G36" s="71"/>
      <c r="H36" s="71"/>
      <c r="I36" s="71"/>
      <c r="J36" s="71"/>
      <c r="K36" s="71"/>
      <c r="L36" s="71"/>
      <c r="M36" s="71"/>
      <c r="N36" s="71"/>
      <c r="O36" s="71"/>
      <c r="P36" s="71"/>
      <c r="Q36" s="71"/>
      <c r="R36" s="71"/>
      <c r="S36" s="71"/>
      <c r="T36" s="71"/>
      <c r="U36" s="71"/>
      <c r="V36" s="71"/>
      <c r="W36" s="71"/>
      <c r="X36" s="71"/>
      <c r="Y36" s="71"/>
      <c r="Z36" s="71"/>
      <c r="AA36" s="71"/>
      <c r="AB36" s="71"/>
      <c r="AC36" s="71"/>
      <c r="AD36" s="71"/>
      <c r="AE36" s="71"/>
      <c r="AF36" s="283"/>
      <c r="AG36" s="284"/>
    </row>
    <row r="37" spans="1:33" ht="12.75" hidden="1">
      <c r="A37" s="223" t="s">
        <v>293</v>
      </c>
      <c r="B37" s="70"/>
      <c r="C37" s="71"/>
      <c r="D37" s="71"/>
      <c r="E37" s="71"/>
      <c r="F37" s="71"/>
      <c r="G37" s="71"/>
      <c r="H37" s="71"/>
      <c r="I37" s="71"/>
      <c r="J37" s="71"/>
      <c r="K37" s="71"/>
      <c r="L37" s="71"/>
      <c r="M37" s="71"/>
      <c r="N37" s="71"/>
      <c r="O37" s="71"/>
      <c r="P37" s="71"/>
      <c r="Q37" s="71"/>
      <c r="R37" s="71"/>
      <c r="S37" s="71"/>
      <c r="T37" s="71"/>
      <c r="U37" s="71"/>
      <c r="V37" s="71"/>
      <c r="W37" s="71"/>
      <c r="X37" s="71"/>
      <c r="Y37" s="71"/>
      <c r="Z37" s="71"/>
      <c r="AA37" s="71"/>
      <c r="AB37" s="71"/>
      <c r="AC37" s="71"/>
      <c r="AD37" s="71"/>
      <c r="AE37" s="71"/>
      <c r="AF37" s="283"/>
      <c r="AG37" s="284"/>
    </row>
    <row r="38" spans="1:33" ht="12.75" hidden="1">
      <c r="A38" s="223" t="s">
        <v>294</v>
      </c>
      <c r="B38" s="70"/>
      <c r="C38" s="71"/>
      <c r="D38" s="71"/>
      <c r="E38" s="71"/>
      <c r="F38" s="71"/>
      <c r="G38" s="71"/>
      <c r="H38" s="71"/>
      <c r="I38" s="71"/>
      <c r="J38" s="71"/>
      <c r="K38" s="71"/>
      <c r="L38" s="71"/>
      <c r="M38" s="71"/>
      <c r="N38" s="71"/>
      <c r="O38" s="71"/>
      <c r="P38" s="71"/>
      <c r="Q38" s="71"/>
      <c r="R38" s="71"/>
      <c r="S38" s="71"/>
      <c r="T38" s="71"/>
      <c r="U38" s="71"/>
      <c r="V38" s="71"/>
      <c r="W38" s="71"/>
      <c r="X38" s="71"/>
      <c r="Y38" s="71"/>
      <c r="Z38" s="71"/>
      <c r="AA38" s="71"/>
      <c r="AB38" s="71"/>
      <c r="AC38" s="71"/>
      <c r="AD38" s="71"/>
      <c r="AE38" s="71"/>
      <c r="AF38" s="283"/>
      <c r="AG38" s="284"/>
    </row>
    <row r="39" spans="1:33" ht="13.5" hidden="1" thickBot="1">
      <c r="A39" s="285" t="s">
        <v>295</v>
      </c>
      <c r="B39" s="73"/>
      <c r="C39" s="216"/>
      <c r="D39" s="216"/>
      <c r="E39" s="216"/>
      <c r="F39" s="216"/>
      <c r="G39" s="216"/>
      <c r="H39" s="216"/>
      <c r="I39" s="216"/>
      <c r="J39" s="216"/>
      <c r="K39" s="216"/>
      <c r="L39" s="216"/>
      <c r="M39" s="216"/>
      <c r="N39" s="216"/>
      <c r="O39" s="216"/>
      <c r="P39" s="216"/>
      <c r="Q39" s="216"/>
      <c r="R39" s="216"/>
      <c r="S39" s="216"/>
      <c r="T39" s="216"/>
      <c r="U39" s="216"/>
      <c r="V39" s="216"/>
      <c r="W39" s="216"/>
      <c r="X39" s="216"/>
      <c r="Y39" s="216"/>
      <c r="Z39" s="216"/>
      <c r="AA39" s="216"/>
      <c r="AB39" s="216"/>
      <c r="AC39" s="216"/>
      <c r="AD39" s="216"/>
      <c r="AE39" s="216"/>
      <c r="AF39" s="286"/>
      <c r="AG39" s="287"/>
    </row>
    <row r="40" spans="1:33" ht="12.75">
      <c r="A40" s="288" t="s">
        <v>89</v>
      </c>
      <c r="B40" s="289"/>
      <c r="C40" s="290"/>
      <c r="D40" s="290"/>
      <c r="E40" s="290"/>
      <c r="F40" s="290"/>
      <c r="G40" s="290"/>
      <c r="H40" s="290"/>
      <c r="I40" s="290"/>
      <c r="J40" s="290"/>
      <c r="K40" s="290"/>
      <c r="L40" s="290"/>
      <c r="M40" s="290"/>
      <c r="N40" s="290"/>
      <c r="O40" s="290"/>
      <c r="P40" s="290"/>
      <c r="Q40" s="290"/>
      <c r="R40" s="290"/>
      <c r="S40" s="290"/>
      <c r="T40" s="290"/>
      <c r="U40" s="290"/>
      <c r="V40" s="290"/>
      <c r="W40" s="290"/>
      <c r="X40" s="290"/>
      <c r="Y40" s="290"/>
      <c r="Z40" s="290"/>
      <c r="AA40" s="290"/>
      <c r="AB40" s="290"/>
      <c r="AC40" s="290"/>
      <c r="AD40" s="290"/>
      <c r="AE40" s="290"/>
      <c r="AF40" s="291"/>
      <c r="AG40" s="292">
        <f>SUM(B40:AF40)</f>
        <v>0</v>
      </c>
    </row>
    <row r="41" spans="1:33" ht="13.5" thickBot="1">
      <c r="A41" s="72" t="s">
        <v>90</v>
      </c>
      <c r="B41" s="73">
        <f>B10+B16+B22+B28+B34+B40</f>
        <v>0</v>
      </c>
      <c r="C41" s="73">
        <f aca="true" t="shared" si="5" ref="C41:AF41">C10+C16+C22+C28+C34+C40</f>
        <v>0</v>
      </c>
      <c r="D41" s="73">
        <f t="shared" si="5"/>
        <v>0</v>
      </c>
      <c r="E41" s="73">
        <f t="shared" si="5"/>
        <v>0</v>
      </c>
      <c r="F41" s="73">
        <f t="shared" si="5"/>
        <v>0</v>
      </c>
      <c r="G41" s="73">
        <f t="shared" si="5"/>
        <v>0</v>
      </c>
      <c r="H41" s="73">
        <f t="shared" si="5"/>
        <v>0</v>
      </c>
      <c r="I41" s="73">
        <f t="shared" si="5"/>
        <v>0</v>
      </c>
      <c r="J41" s="73">
        <f t="shared" si="5"/>
        <v>0</v>
      </c>
      <c r="K41" s="73">
        <f t="shared" si="5"/>
        <v>0</v>
      </c>
      <c r="L41" s="73">
        <f t="shared" si="5"/>
        <v>0</v>
      </c>
      <c r="M41" s="73">
        <f t="shared" si="5"/>
        <v>0</v>
      </c>
      <c r="N41" s="73">
        <f t="shared" si="5"/>
        <v>0</v>
      </c>
      <c r="O41" s="73">
        <f t="shared" si="5"/>
        <v>0</v>
      </c>
      <c r="P41" s="73">
        <f t="shared" si="5"/>
        <v>0</v>
      </c>
      <c r="Q41" s="73">
        <f t="shared" si="5"/>
        <v>0</v>
      </c>
      <c r="R41" s="73">
        <f t="shared" si="5"/>
        <v>0</v>
      </c>
      <c r="S41" s="73">
        <f t="shared" si="5"/>
        <v>0</v>
      </c>
      <c r="T41" s="73">
        <f t="shared" si="5"/>
        <v>0</v>
      </c>
      <c r="U41" s="73">
        <f t="shared" si="5"/>
        <v>0</v>
      </c>
      <c r="V41" s="73">
        <f t="shared" si="5"/>
        <v>0</v>
      </c>
      <c r="W41" s="73">
        <f t="shared" si="5"/>
        <v>0</v>
      </c>
      <c r="X41" s="73">
        <f t="shared" si="5"/>
        <v>0</v>
      </c>
      <c r="Y41" s="73">
        <f t="shared" si="5"/>
        <v>0</v>
      </c>
      <c r="Z41" s="73">
        <f t="shared" si="5"/>
        <v>0</v>
      </c>
      <c r="AA41" s="73">
        <f t="shared" si="5"/>
        <v>0</v>
      </c>
      <c r="AB41" s="73">
        <f t="shared" si="5"/>
        <v>0</v>
      </c>
      <c r="AC41" s="73">
        <f t="shared" si="5"/>
        <v>0</v>
      </c>
      <c r="AD41" s="73">
        <f t="shared" si="5"/>
        <v>0</v>
      </c>
      <c r="AE41" s="73">
        <f t="shared" si="5"/>
        <v>0</v>
      </c>
      <c r="AF41" s="73">
        <f t="shared" si="5"/>
        <v>0</v>
      </c>
      <c r="AG41" s="287">
        <f>SUM(B41:AF41)</f>
        <v>0</v>
      </c>
    </row>
    <row r="42" ht="12.75">
      <c r="A42" s="224" t="s">
        <v>240</v>
      </c>
    </row>
    <row r="43" ht="14.25">
      <c r="A43" s="301" t="s">
        <v>332</v>
      </c>
    </row>
    <row r="44" ht="13.5" thickBot="1"/>
    <row r="45" spans="1:32" ht="15" customHeight="1">
      <c r="A45" s="74" t="s">
        <v>91</v>
      </c>
      <c r="B45" s="75"/>
      <c r="U45" s="543" t="s">
        <v>92</v>
      </c>
      <c r="V45" s="544"/>
      <c r="W45" s="544"/>
      <c r="X45" s="544"/>
      <c r="Y45" s="544"/>
      <c r="Z45" s="544"/>
      <c r="AA45" s="544"/>
      <c r="AB45" s="544"/>
      <c r="AC45" s="544"/>
      <c r="AD45" s="544"/>
      <c r="AE45" s="544"/>
      <c r="AF45" s="545"/>
    </row>
    <row r="46" spans="1:32" ht="15" customHeight="1">
      <c r="A46" s="76" t="s">
        <v>93</v>
      </c>
      <c r="B46" s="77" t="s">
        <v>94</v>
      </c>
      <c r="U46" s="529" t="str">
        <f>A10</f>
        <v>Hours worked on project 1* (e.g. LIFE project 1)</v>
      </c>
      <c r="V46" s="530"/>
      <c r="W46" s="530"/>
      <c r="X46" s="530"/>
      <c r="Y46" s="530"/>
      <c r="Z46" s="530"/>
      <c r="AA46" s="530"/>
      <c r="AB46" s="530"/>
      <c r="AC46" s="530"/>
      <c r="AD46" s="530"/>
      <c r="AE46" s="531">
        <f>SUM(B10:AF10)</f>
        <v>0</v>
      </c>
      <c r="AF46" s="532"/>
    </row>
    <row r="47" spans="1:32" ht="15" customHeight="1">
      <c r="A47" s="76" t="s">
        <v>95</v>
      </c>
      <c r="B47" s="77" t="s">
        <v>96</v>
      </c>
      <c r="U47" s="529" t="str">
        <f>A16</f>
        <v>Hours worked on project 2* (e.g. LIFE project 2)</v>
      </c>
      <c r="V47" s="530"/>
      <c r="W47" s="530"/>
      <c r="X47" s="530"/>
      <c r="Y47" s="530"/>
      <c r="Z47" s="530"/>
      <c r="AA47" s="530"/>
      <c r="AB47" s="530"/>
      <c r="AC47" s="530"/>
      <c r="AD47" s="530"/>
      <c r="AE47" s="531">
        <f>SUM(B16:AF16)</f>
        <v>0</v>
      </c>
      <c r="AF47" s="532"/>
    </row>
    <row r="48" spans="1:32" ht="15" customHeight="1">
      <c r="A48" s="76" t="s">
        <v>97</v>
      </c>
      <c r="B48" s="77" t="s">
        <v>98</v>
      </c>
      <c r="U48" s="529" t="str">
        <f>A22</f>
        <v>Hours worked on project 3* (e.g. other EU funded project)</v>
      </c>
      <c r="V48" s="530"/>
      <c r="W48" s="530"/>
      <c r="X48" s="530"/>
      <c r="Y48" s="530"/>
      <c r="Z48" s="530"/>
      <c r="AA48" s="530"/>
      <c r="AB48" s="530"/>
      <c r="AC48" s="530"/>
      <c r="AD48" s="530"/>
      <c r="AE48" s="531">
        <f>SUM(B22:AF22)</f>
        <v>0</v>
      </c>
      <c r="AF48" s="532"/>
    </row>
    <row r="49" spans="1:32" ht="15" customHeight="1">
      <c r="A49" s="76" t="s">
        <v>99</v>
      </c>
      <c r="B49" s="77" t="s">
        <v>100</v>
      </c>
      <c r="U49" s="529" t="str">
        <f>A28</f>
        <v>Hours worked on project 4* (e.g. other external funded project)</v>
      </c>
      <c r="V49" s="530"/>
      <c r="W49" s="530"/>
      <c r="X49" s="530"/>
      <c r="Y49" s="530"/>
      <c r="Z49" s="530"/>
      <c r="AA49" s="530"/>
      <c r="AB49" s="530"/>
      <c r="AC49" s="530"/>
      <c r="AD49" s="530"/>
      <c r="AE49" s="531">
        <f>SUM(B28:AF28)</f>
        <v>0</v>
      </c>
      <c r="AF49" s="532"/>
    </row>
    <row r="50" spans="1:32" ht="13.5" thickBot="1">
      <c r="A50" s="78" t="s">
        <v>101</v>
      </c>
      <c r="B50" s="79" t="s">
        <v>102</v>
      </c>
      <c r="U50" s="529" t="str">
        <f>A34</f>
        <v>Hours worked on project 5* (e.g. internal project1)</v>
      </c>
      <c r="V50" s="530"/>
      <c r="W50" s="530"/>
      <c r="X50" s="530"/>
      <c r="Y50" s="530"/>
      <c r="Z50" s="530"/>
      <c r="AA50" s="530"/>
      <c r="AB50" s="530"/>
      <c r="AC50" s="530"/>
      <c r="AD50" s="530"/>
      <c r="AE50" s="531">
        <f>SUM(B34:AF34)</f>
        <v>0</v>
      </c>
      <c r="AF50" s="532"/>
    </row>
    <row r="51" spans="1:32" ht="12.75">
      <c r="A51" s="64"/>
      <c r="B51" s="19"/>
      <c r="U51" s="529" t="s">
        <v>89</v>
      </c>
      <c r="V51" s="530"/>
      <c r="W51" s="530"/>
      <c r="X51" s="530"/>
      <c r="Y51" s="530"/>
      <c r="Z51" s="530"/>
      <c r="AA51" s="530"/>
      <c r="AB51" s="530"/>
      <c r="AC51" s="530"/>
      <c r="AD51" s="530"/>
      <c r="AE51" s="531">
        <f>SUM(B40:AF40)</f>
        <v>0</v>
      </c>
      <c r="AF51" s="532"/>
    </row>
    <row r="52" spans="21:32" ht="13.5" thickBot="1">
      <c r="U52" s="533" t="s">
        <v>90</v>
      </c>
      <c r="V52" s="534"/>
      <c r="W52" s="534"/>
      <c r="X52" s="534"/>
      <c r="Y52" s="534"/>
      <c r="Z52" s="534"/>
      <c r="AA52" s="534"/>
      <c r="AB52" s="534"/>
      <c r="AC52" s="534"/>
      <c r="AD52" s="534"/>
      <c r="AE52" s="535">
        <f>SUM(AE46:AF51)</f>
        <v>0</v>
      </c>
      <c r="AF52" s="536"/>
    </row>
    <row r="53" spans="21:32" ht="12.75">
      <c r="U53" s="537" t="s">
        <v>240</v>
      </c>
      <c r="V53" s="537"/>
      <c r="W53" s="537"/>
      <c r="X53" s="537"/>
      <c r="Y53" s="537"/>
      <c r="Z53" s="537"/>
      <c r="AA53" s="537"/>
      <c r="AB53" s="537"/>
      <c r="AC53" s="537"/>
      <c r="AD53" s="537"/>
      <c r="AE53" s="538"/>
      <c r="AF53" s="538"/>
    </row>
    <row r="55" ht="13.5" thickBot="1"/>
    <row r="56" spans="1:33" s="43" customFormat="1" ht="15">
      <c r="A56" s="508" t="s">
        <v>103</v>
      </c>
      <c r="B56" s="509"/>
      <c r="C56" s="509"/>
      <c r="D56" s="509"/>
      <c r="E56" s="509"/>
      <c r="F56" s="509"/>
      <c r="G56" s="509"/>
      <c r="H56" s="509"/>
      <c r="I56" s="509"/>
      <c r="J56" s="509"/>
      <c r="K56" s="351"/>
      <c r="M56" s="80"/>
      <c r="N56" s="508" t="s">
        <v>263</v>
      </c>
      <c r="O56" s="513"/>
      <c r="P56" s="513"/>
      <c r="Q56" s="513"/>
      <c r="R56" s="513"/>
      <c r="S56" s="513"/>
      <c r="T56" s="513"/>
      <c r="U56" s="513"/>
      <c r="V56" s="513"/>
      <c r="W56" s="513"/>
      <c r="X56" s="513"/>
      <c r="Y56" s="513"/>
      <c r="Z56" s="513"/>
      <c r="AA56" s="513"/>
      <c r="AB56" s="513"/>
      <c r="AC56" s="513"/>
      <c r="AD56" s="513"/>
      <c r="AE56" s="513"/>
      <c r="AF56" s="513"/>
      <c r="AG56" s="514"/>
    </row>
    <row r="57" spans="1:33" ht="12.75">
      <c r="A57" s="352"/>
      <c r="B57" s="510"/>
      <c r="C57" s="510"/>
      <c r="D57" s="510"/>
      <c r="E57" s="510"/>
      <c r="F57" s="510"/>
      <c r="G57" s="510"/>
      <c r="H57" s="510"/>
      <c r="I57" s="510"/>
      <c r="J57" s="510"/>
      <c r="K57" s="353"/>
      <c r="N57" s="515"/>
      <c r="O57" s="505"/>
      <c r="P57" s="505"/>
      <c r="Q57" s="505"/>
      <c r="R57" s="505"/>
      <c r="S57" s="505"/>
      <c r="T57" s="505"/>
      <c r="U57" s="505"/>
      <c r="V57" s="505"/>
      <c r="W57" s="505"/>
      <c r="X57" s="505"/>
      <c r="Y57" s="505"/>
      <c r="Z57" s="505"/>
      <c r="AA57" s="505"/>
      <c r="AB57" s="505"/>
      <c r="AC57" s="505"/>
      <c r="AD57" s="505"/>
      <c r="AE57" s="505"/>
      <c r="AF57" s="505"/>
      <c r="AG57" s="506"/>
    </row>
    <row r="58" spans="1:33" ht="12.75">
      <c r="A58" s="352"/>
      <c r="B58" s="510"/>
      <c r="C58" s="510"/>
      <c r="D58" s="510"/>
      <c r="E58" s="510"/>
      <c r="F58" s="510"/>
      <c r="G58" s="510"/>
      <c r="H58" s="510"/>
      <c r="I58" s="510"/>
      <c r="J58" s="510"/>
      <c r="K58" s="353"/>
      <c r="N58" s="515"/>
      <c r="O58" s="505"/>
      <c r="P58" s="505"/>
      <c r="Q58" s="505"/>
      <c r="R58" s="505"/>
      <c r="S58" s="505"/>
      <c r="T58" s="505"/>
      <c r="U58" s="505"/>
      <c r="V58" s="505"/>
      <c r="W58" s="505"/>
      <c r="X58" s="505"/>
      <c r="Y58" s="505"/>
      <c r="Z58" s="505"/>
      <c r="AA58" s="505"/>
      <c r="AB58" s="505"/>
      <c r="AC58" s="505"/>
      <c r="AD58" s="505"/>
      <c r="AE58" s="505"/>
      <c r="AF58" s="505"/>
      <c r="AG58" s="506"/>
    </row>
    <row r="59" spans="1:33" ht="13.5" thickBot="1">
      <c r="A59" s="354"/>
      <c r="B59" s="511"/>
      <c r="C59" s="511"/>
      <c r="D59" s="511"/>
      <c r="E59" s="511"/>
      <c r="F59" s="511"/>
      <c r="G59" s="511"/>
      <c r="H59" s="511"/>
      <c r="I59" s="511"/>
      <c r="J59" s="511"/>
      <c r="K59" s="355"/>
      <c r="N59" s="516"/>
      <c r="O59" s="517"/>
      <c r="P59" s="517"/>
      <c r="Q59" s="517"/>
      <c r="R59" s="517"/>
      <c r="S59" s="517"/>
      <c r="T59" s="517"/>
      <c r="U59" s="517"/>
      <c r="V59" s="517"/>
      <c r="W59" s="517"/>
      <c r="X59" s="517"/>
      <c r="Y59" s="517"/>
      <c r="Z59" s="517"/>
      <c r="AA59" s="517"/>
      <c r="AB59" s="517"/>
      <c r="AC59" s="517"/>
      <c r="AD59" s="517"/>
      <c r="AE59" s="517"/>
      <c r="AF59" s="517"/>
      <c r="AG59" s="518"/>
    </row>
    <row r="60" spans="1:33" ht="12.75">
      <c r="A60" s="512" t="s">
        <v>333</v>
      </c>
      <c r="B60" s="509"/>
      <c r="C60" s="509"/>
      <c r="D60" s="509"/>
      <c r="E60" s="509"/>
      <c r="F60" s="509"/>
      <c r="G60" s="509"/>
      <c r="H60" s="509"/>
      <c r="I60" s="509"/>
      <c r="J60" s="509"/>
      <c r="K60" s="351"/>
      <c r="N60" s="520" t="s">
        <v>334</v>
      </c>
      <c r="O60" s="521"/>
      <c r="P60" s="521"/>
      <c r="Q60" s="521"/>
      <c r="R60" s="521"/>
      <c r="S60" s="521"/>
      <c r="T60" s="521"/>
      <c r="U60" s="521"/>
      <c r="V60" s="521"/>
      <c r="W60" s="521"/>
      <c r="X60" s="521"/>
      <c r="Y60" s="521"/>
      <c r="Z60" s="521"/>
      <c r="AA60" s="521"/>
      <c r="AB60" s="521"/>
      <c r="AC60" s="521"/>
      <c r="AD60" s="521"/>
      <c r="AE60" s="521"/>
      <c r="AF60" s="521"/>
      <c r="AG60" s="522"/>
    </row>
    <row r="61" spans="1:33" ht="12.75">
      <c r="A61" s="352"/>
      <c r="B61" s="510"/>
      <c r="C61" s="510"/>
      <c r="D61" s="510"/>
      <c r="E61" s="510"/>
      <c r="F61" s="510"/>
      <c r="G61" s="510"/>
      <c r="H61" s="510"/>
      <c r="I61" s="510"/>
      <c r="J61" s="510"/>
      <c r="K61" s="353"/>
      <c r="N61" s="523"/>
      <c r="O61" s="524"/>
      <c r="P61" s="524"/>
      <c r="Q61" s="524"/>
      <c r="R61" s="524"/>
      <c r="S61" s="524"/>
      <c r="T61" s="524"/>
      <c r="U61" s="524"/>
      <c r="V61" s="524"/>
      <c r="W61" s="524"/>
      <c r="X61" s="524"/>
      <c r="Y61" s="524"/>
      <c r="Z61" s="524"/>
      <c r="AA61" s="524"/>
      <c r="AB61" s="524"/>
      <c r="AC61" s="524"/>
      <c r="AD61" s="524"/>
      <c r="AE61" s="524"/>
      <c r="AF61" s="524"/>
      <c r="AG61" s="525"/>
    </row>
    <row r="62" spans="1:33" ht="12.75">
      <c r="A62" s="352"/>
      <c r="B62" s="510"/>
      <c r="C62" s="510"/>
      <c r="D62" s="510"/>
      <c r="E62" s="510"/>
      <c r="F62" s="510"/>
      <c r="G62" s="510"/>
      <c r="H62" s="510"/>
      <c r="I62" s="510"/>
      <c r="J62" s="510"/>
      <c r="K62" s="353"/>
      <c r="N62" s="523"/>
      <c r="O62" s="524"/>
      <c r="P62" s="524"/>
      <c r="Q62" s="524"/>
      <c r="R62" s="524"/>
      <c r="S62" s="524"/>
      <c r="T62" s="524"/>
      <c r="U62" s="524"/>
      <c r="V62" s="524"/>
      <c r="W62" s="524"/>
      <c r="X62" s="524"/>
      <c r="Y62" s="524"/>
      <c r="Z62" s="524"/>
      <c r="AA62" s="524"/>
      <c r="AB62" s="524"/>
      <c r="AC62" s="524"/>
      <c r="AD62" s="524"/>
      <c r="AE62" s="524"/>
      <c r="AF62" s="524"/>
      <c r="AG62" s="525"/>
    </row>
    <row r="63" spans="1:33" ht="13.5" thickBot="1">
      <c r="A63" s="354"/>
      <c r="B63" s="511"/>
      <c r="C63" s="511"/>
      <c r="D63" s="511"/>
      <c r="E63" s="511"/>
      <c r="F63" s="511"/>
      <c r="G63" s="511"/>
      <c r="H63" s="511"/>
      <c r="I63" s="511"/>
      <c r="J63" s="511"/>
      <c r="K63" s="355"/>
      <c r="N63" s="526"/>
      <c r="O63" s="527"/>
      <c r="P63" s="527"/>
      <c r="Q63" s="527"/>
      <c r="R63" s="527"/>
      <c r="S63" s="527"/>
      <c r="T63" s="527"/>
      <c r="U63" s="527"/>
      <c r="V63" s="527"/>
      <c r="W63" s="527"/>
      <c r="X63" s="527"/>
      <c r="Y63" s="527"/>
      <c r="Z63" s="527"/>
      <c r="AA63" s="527"/>
      <c r="AB63" s="527"/>
      <c r="AC63" s="527"/>
      <c r="AD63" s="527"/>
      <c r="AE63" s="527"/>
      <c r="AF63" s="527"/>
      <c r="AG63" s="528"/>
    </row>
    <row r="64" ht="13.5" thickBot="1"/>
    <row r="65" spans="1:32" ht="12.75">
      <c r="A65" s="519" t="s">
        <v>208</v>
      </c>
      <c r="B65" s="513"/>
      <c r="C65" s="513"/>
      <c r="D65" s="513"/>
      <c r="E65" s="513"/>
      <c r="F65" s="513"/>
      <c r="G65" s="513"/>
      <c r="H65" s="513"/>
      <c r="I65" s="513"/>
      <c r="J65" s="513"/>
      <c r="K65" s="513"/>
      <c r="L65" s="513"/>
      <c r="M65" s="513"/>
      <c r="N65" s="513"/>
      <c r="O65" s="513"/>
      <c r="P65" s="513"/>
      <c r="Q65" s="513"/>
      <c r="R65" s="513"/>
      <c r="S65" s="513"/>
      <c r="T65" s="513"/>
      <c r="U65" s="513"/>
      <c r="V65" s="513"/>
      <c r="W65" s="513"/>
      <c r="X65" s="513"/>
      <c r="Y65" s="513"/>
      <c r="Z65" s="513"/>
      <c r="AA65" s="513"/>
      <c r="AB65" s="513"/>
      <c r="AC65" s="513"/>
      <c r="AD65" s="513"/>
      <c r="AE65" s="513"/>
      <c r="AF65" s="514"/>
    </row>
    <row r="66" spans="1:32" ht="18" customHeight="1">
      <c r="A66" s="504" t="s">
        <v>209</v>
      </c>
      <c r="B66" s="505"/>
      <c r="C66" s="505"/>
      <c r="D66" s="505"/>
      <c r="E66" s="505"/>
      <c r="F66" s="505"/>
      <c r="G66" s="505"/>
      <c r="H66" s="505"/>
      <c r="I66" s="505"/>
      <c r="J66" s="505"/>
      <c r="K66" s="505"/>
      <c r="L66" s="505"/>
      <c r="M66" s="505"/>
      <c r="N66" s="505"/>
      <c r="O66" s="505"/>
      <c r="P66" s="505"/>
      <c r="Q66" s="505"/>
      <c r="R66" s="505"/>
      <c r="S66" s="505"/>
      <c r="T66" s="505"/>
      <c r="U66" s="505"/>
      <c r="V66" s="505"/>
      <c r="W66" s="505"/>
      <c r="X66" s="505"/>
      <c r="Y66" s="505"/>
      <c r="Z66" s="505"/>
      <c r="AA66" s="505"/>
      <c r="AB66" s="505"/>
      <c r="AC66" s="505"/>
      <c r="AD66" s="505"/>
      <c r="AE66" s="505"/>
      <c r="AF66" s="506"/>
    </row>
    <row r="67" spans="1:32" ht="18.75" customHeight="1">
      <c r="A67" s="504" t="s">
        <v>210</v>
      </c>
      <c r="B67" s="505"/>
      <c r="C67" s="505"/>
      <c r="D67" s="505"/>
      <c r="E67" s="505"/>
      <c r="F67" s="505"/>
      <c r="G67" s="505"/>
      <c r="H67" s="505"/>
      <c r="I67" s="505"/>
      <c r="J67" s="505"/>
      <c r="K67" s="505"/>
      <c r="L67" s="505"/>
      <c r="M67" s="505"/>
      <c r="N67" s="505"/>
      <c r="O67" s="505"/>
      <c r="P67" s="505"/>
      <c r="Q67" s="505"/>
      <c r="R67" s="505"/>
      <c r="S67" s="505"/>
      <c r="T67" s="505"/>
      <c r="U67" s="505"/>
      <c r="V67" s="505"/>
      <c r="W67" s="505"/>
      <c r="X67" s="505"/>
      <c r="Y67" s="505"/>
      <c r="Z67" s="505"/>
      <c r="AA67" s="505"/>
      <c r="AB67" s="505"/>
      <c r="AC67" s="505"/>
      <c r="AD67" s="505"/>
      <c r="AE67" s="505"/>
      <c r="AF67" s="506"/>
    </row>
    <row r="68" spans="1:32" ht="18.75" customHeight="1">
      <c r="A68" s="504" t="s">
        <v>211</v>
      </c>
      <c r="B68" s="505"/>
      <c r="C68" s="505"/>
      <c r="D68" s="505"/>
      <c r="E68" s="505"/>
      <c r="F68" s="505"/>
      <c r="G68" s="505"/>
      <c r="H68" s="505"/>
      <c r="I68" s="505"/>
      <c r="J68" s="505"/>
      <c r="K68" s="505"/>
      <c r="L68" s="505"/>
      <c r="M68" s="505"/>
      <c r="N68" s="505"/>
      <c r="O68" s="505"/>
      <c r="P68" s="505"/>
      <c r="Q68" s="505"/>
      <c r="R68" s="505"/>
      <c r="S68" s="505"/>
      <c r="T68" s="505"/>
      <c r="U68" s="505"/>
      <c r="V68" s="505"/>
      <c r="W68" s="505"/>
      <c r="X68" s="505"/>
      <c r="Y68" s="505"/>
      <c r="Z68" s="505"/>
      <c r="AA68" s="505"/>
      <c r="AB68" s="505"/>
      <c r="AC68" s="505"/>
      <c r="AD68" s="505"/>
      <c r="AE68" s="505"/>
      <c r="AF68" s="506"/>
    </row>
    <row r="69" spans="1:32" ht="21" customHeight="1">
      <c r="A69" s="504" t="s">
        <v>212</v>
      </c>
      <c r="B69" s="505"/>
      <c r="C69" s="505"/>
      <c r="D69" s="505"/>
      <c r="E69" s="505"/>
      <c r="F69" s="505"/>
      <c r="G69" s="505"/>
      <c r="H69" s="505"/>
      <c r="I69" s="505"/>
      <c r="J69" s="505"/>
      <c r="K69" s="505"/>
      <c r="L69" s="505"/>
      <c r="M69" s="505"/>
      <c r="N69" s="505"/>
      <c r="O69" s="505"/>
      <c r="P69" s="505"/>
      <c r="Q69" s="505"/>
      <c r="R69" s="505"/>
      <c r="S69" s="505"/>
      <c r="T69" s="505"/>
      <c r="U69" s="505"/>
      <c r="V69" s="505"/>
      <c r="W69" s="505"/>
      <c r="X69" s="505"/>
      <c r="Y69" s="505"/>
      <c r="Z69" s="505"/>
      <c r="AA69" s="505"/>
      <c r="AB69" s="505"/>
      <c r="AC69" s="505"/>
      <c r="AD69" s="505"/>
      <c r="AE69" s="505"/>
      <c r="AF69" s="506"/>
    </row>
    <row r="70" spans="1:32" ht="30.75" customHeight="1" thickBot="1">
      <c r="A70" s="507" t="s">
        <v>352</v>
      </c>
      <c r="B70" s="348"/>
      <c r="C70" s="348"/>
      <c r="D70" s="348"/>
      <c r="E70" s="348"/>
      <c r="F70" s="348"/>
      <c r="G70" s="348"/>
      <c r="H70" s="348"/>
      <c r="I70" s="348"/>
      <c r="J70" s="348"/>
      <c r="K70" s="348"/>
      <c r="L70" s="348"/>
      <c r="M70" s="348"/>
      <c r="N70" s="348"/>
      <c r="O70" s="348"/>
      <c r="P70" s="348"/>
      <c r="Q70" s="348"/>
      <c r="R70" s="348"/>
      <c r="S70" s="348"/>
      <c r="T70" s="348"/>
      <c r="U70" s="348"/>
      <c r="V70" s="348"/>
      <c r="W70" s="348"/>
      <c r="X70" s="348"/>
      <c r="Y70" s="348"/>
      <c r="Z70" s="348"/>
      <c r="AA70" s="348"/>
      <c r="AB70" s="348"/>
      <c r="AC70" s="348"/>
      <c r="AD70" s="348"/>
      <c r="AE70" s="348"/>
      <c r="AF70" s="349"/>
    </row>
  </sheetData>
  <sheetProtection/>
  <mergeCells count="32">
    <mergeCell ref="U46:AD46"/>
    <mergeCell ref="AE46:AF46"/>
    <mergeCell ref="U47:AD47"/>
    <mergeCell ref="B1:N1"/>
    <mergeCell ref="B2:N2"/>
    <mergeCell ref="B3:N3"/>
    <mergeCell ref="B4:N4"/>
    <mergeCell ref="B5:N5"/>
    <mergeCell ref="U45:AF45"/>
    <mergeCell ref="AE47:AF47"/>
    <mergeCell ref="U48:AD48"/>
    <mergeCell ref="AE48:AF48"/>
    <mergeCell ref="U49:AD49"/>
    <mergeCell ref="AE49:AF49"/>
    <mergeCell ref="U50:AD50"/>
    <mergeCell ref="AE50:AF50"/>
    <mergeCell ref="U51:AD51"/>
    <mergeCell ref="AE51:AF51"/>
    <mergeCell ref="U52:AD52"/>
    <mergeCell ref="AE52:AF52"/>
    <mergeCell ref="U53:AD53"/>
    <mergeCell ref="AE53:AF53"/>
    <mergeCell ref="A68:AF68"/>
    <mergeCell ref="A69:AF69"/>
    <mergeCell ref="A70:AF70"/>
    <mergeCell ref="A56:K59"/>
    <mergeCell ref="A60:K63"/>
    <mergeCell ref="N56:AG59"/>
    <mergeCell ref="A65:AF65"/>
    <mergeCell ref="A66:AF66"/>
    <mergeCell ref="A67:AF67"/>
    <mergeCell ref="N60:AG63"/>
  </mergeCells>
  <printOptions/>
  <pageMargins left="0.7" right="0.7" top="0.75" bottom="0.75" header="0.3" footer="0.3"/>
  <pageSetup fitToHeight="1" fitToWidth="1" horizontalDpi="600" verticalDpi="600" orientation="landscape" paperSize="9" scale="69" r:id="rId1"/>
</worksheet>
</file>

<file path=xl/worksheets/sheet2.xml><?xml version="1.0" encoding="utf-8"?>
<worksheet xmlns="http://schemas.openxmlformats.org/spreadsheetml/2006/main" xmlns:r="http://schemas.openxmlformats.org/officeDocument/2006/relationships">
  <sheetPr codeName="Sheet6">
    <pageSetUpPr fitToPage="1"/>
  </sheetPr>
  <dimension ref="A1:I19"/>
  <sheetViews>
    <sheetView zoomScalePageLayoutView="0" workbookViewId="0" topLeftCell="A1">
      <selection activeCell="A11" sqref="A11:IV11"/>
    </sheetView>
  </sheetViews>
  <sheetFormatPr defaultColWidth="9.140625" defaultRowHeight="12.75"/>
  <cols>
    <col min="4" max="4" width="16.421875" style="0" customWidth="1"/>
    <col min="5" max="5" width="7.28125" style="0" customWidth="1"/>
    <col min="6" max="6" width="10.7109375" style="0" customWidth="1"/>
    <col min="7" max="7" width="19.421875" style="0" customWidth="1"/>
    <col min="8" max="8" width="5.00390625" style="0" customWidth="1"/>
    <col min="9" max="9" width="8.00390625" style="0" customWidth="1"/>
  </cols>
  <sheetData>
    <row r="1" spans="1:9" ht="19.5" customHeight="1" thickBot="1">
      <c r="A1" s="330" t="s">
        <v>229</v>
      </c>
      <c r="B1" s="331"/>
      <c r="C1" s="331"/>
      <c r="D1" s="331"/>
      <c r="E1" s="331"/>
      <c r="F1" s="331"/>
      <c r="G1" s="331"/>
      <c r="H1" s="331"/>
      <c r="I1" s="332"/>
    </row>
    <row r="2" spans="1:9" ht="12.75" customHeight="1">
      <c r="A2" s="26"/>
      <c r="B2" s="27"/>
      <c r="C2" s="27"/>
      <c r="D2" s="27"/>
      <c r="E2" s="27"/>
      <c r="F2" s="27"/>
      <c r="G2" s="27"/>
      <c r="H2" s="27"/>
      <c r="I2" s="27"/>
    </row>
    <row r="3" ht="13.5" thickBot="1"/>
    <row r="4" spans="1:9" ht="25.5" customHeight="1" thickBot="1">
      <c r="A4" s="327" t="s">
        <v>148</v>
      </c>
      <c r="B4" s="319"/>
      <c r="C4" s="320"/>
      <c r="D4" s="318"/>
      <c r="E4" s="319"/>
      <c r="F4" s="319"/>
      <c r="G4" s="319"/>
      <c r="H4" s="319"/>
      <c r="I4" s="320"/>
    </row>
    <row r="5" ht="13.5" thickBot="1"/>
    <row r="6" spans="1:9" ht="24.75" customHeight="1" thickBot="1">
      <c r="A6" s="321" t="s">
        <v>203</v>
      </c>
      <c r="B6" s="322"/>
      <c r="C6" s="323"/>
      <c r="D6" s="318"/>
      <c r="E6" s="319"/>
      <c r="F6" s="319"/>
      <c r="G6" s="319"/>
      <c r="H6" s="319"/>
      <c r="I6" s="320"/>
    </row>
    <row r="8" spans="1:9" ht="12.75" customHeight="1" thickBot="1">
      <c r="A8" s="126"/>
      <c r="B8" s="127"/>
      <c r="C8" s="127"/>
      <c r="D8" s="127"/>
      <c r="E8" s="127"/>
      <c r="F8" s="127"/>
      <c r="G8" s="128"/>
      <c r="H8" s="128"/>
      <c r="I8" s="128"/>
    </row>
    <row r="9" spans="1:9" ht="53.25" customHeight="1" thickBot="1">
      <c r="A9" s="321" t="s">
        <v>183</v>
      </c>
      <c r="B9" s="322"/>
      <c r="C9" s="322"/>
      <c r="D9" s="322"/>
      <c r="E9" s="322"/>
      <c r="F9" s="322"/>
      <c r="G9" s="322"/>
      <c r="H9" s="322"/>
      <c r="I9" s="323"/>
    </row>
    <row r="10" spans="1:9" ht="15" customHeight="1">
      <c r="A10" s="159"/>
      <c r="B10" s="160"/>
      <c r="C10" s="160"/>
      <c r="D10" s="160"/>
      <c r="E10" s="160"/>
      <c r="F10" s="160"/>
      <c r="G10" s="160"/>
      <c r="H10" s="160"/>
      <c r="I10" s="160"/>
    </row>
    <row r="11" spans="1:9" ht="15" customHeight="1">
      <c r="A11" s="159"/>
      <c r="B11" s="160"/>
      <c r="C11" s="160"/>
      <c r="D11" s="160"/>
      <c r="E11" s="160"/>
      <c r="F11" s="160"/>
      <c r="G11" s="160"/>
      <c r="H11" s="160"/>
      <c r="I11" s="160"/>
    </row>
    <row r="12" spans="1:9" ht="15" customHeight="1">
      <c r="A12" s="159"/>
      <c r="B12" s="160"/>
      <c r="C12" s="160"/>
      <c r="D12" s="160"/>
      <c r="E12" s="160"/>
      <c r="F12" s="160"/>
      <c r="G12" s="160"/>
      <c r="H12" s="160"/>
      <c r="I12" s="160"/>
    </row>
    <row r="13" ht="13.5" thickBot="1">
      <c r="A13" s="28"/>
    </row>
    <row r="14" spans="1:9" ht="27" customHeight="1" thickBot="1">
      <c r="A14" s="364" t="s">
        <v>151</v>
      </c>
      <c r="B14" s="365"/>
      <c r="C14" s="365"/>
      <c r="D14" s="365"/>
      <c r="E14" s="366"/>
      <c r="F14" s="366"/>
      <c r="G14" s="366"/>
      <c r="H14" s="366"/>
      <c r="I14" s="367"/>
    </row>
    <row r="15" spans="1:9" ht="27" customHeight="1">
      <c r="A15" s="368" t="s">
        <v>149</v>
      </c>
      <c r="B15" s="369"/>
      <c r="C15" s="370"/>
      <c r="D15" s="371"/>
      <c r="E15" s="371"/>
      <c r="F15" s="371"/>
      <c r="G15" s="371"/>
      <c r="H15" s="371"/>
      <c r="I15" s="372"/>
    </row>
    <row r="16" spans="1:9" ht="27" customHeight="1">
      <c r="A16" s="356" t="s">
        <v>68</v>
      </c>
      <c r="B16" s="357"/>
      <c r="C16" s="358"/>
      <c r="D16" s="373"/>
      <c r="E16" s="336"/>
      <c r="F16" s="336"/>
      <c r="G16" s="336"/>
      <c r="H16" s="336"/>
      <c r="I16" s="337"/>
    </row>
    <row r="17" spans="1:9" ht="27" customHeight="1">
      <c r="A17" s="356" t="s">
        <v>78</v>
      </c>
      <c r="B17" s="357"/>
      <c r="C17" s="358"/>
      <c r="D17" s="336"/>
      <c r="E17" s="336"/>
      <c r="F17" s="336"/>
      <c r="G17" s="336"/>
      <c r="H17" s="336"/>
      <c r="I17" s="337"/>
    </row>
    <row r="18" spans="1:9" ht="27" customHeight="1">
      <c r="A18" s="356" t="s">
        <v>69</v>
      </c>
      <c r="B18" s="357"/>
      <c r="C18" s="358"/>
      <c r="D18" s="336"/>
      <c r="E18" s="336"/>
      <c r="F18" s="336"/>
      <c r="G18" s="336"/>
      <c r="H18" s="336"/>
      <c r="I18" s="337"/>
    </row>
    <row r="19" spans="1:9" ht="52.5" customHeight="1" thickBot="1">
      <c r="A19" s="359" t="s">
        <v>70</v>
      </c>
      <c r="B19" s="360"/>
      <c r="C19" s="361"/>
      <c r="D19" s="362"/>
      <c r="E19" s="362"/>
      <c r="F19" s="362"/>
      <c r="G19" s="362"/>
      <c r="H19" s="362"/>
      <c r="I19" s="363"/>
    </row>
  </sheetData>
  <sheetProtection/>
  <mergeCells count="17">
    <mergeCell ref="A19:C19"/>
    <mergeCell ref="D19:I19"/>
    <mergeCell ref="A16:C16"/>
    <mergeCell ref="D16:I16"/>
    <mergeCell ref="A17:C17"/>
    <mergeCell ref="D17:I17"/>
    <mergeCell ref="A18:C18"/>
    <mergeCell ref="D18:I18"/>
    <mergeCell ref="A14:I14"/>
    <mergeCell ref="A15:C15"/>
    <mergeCell ref="D15:I15"/>
    <mergeCell ref="A1:I1"/>
    <mergeCell ref="A4:C4"/>
    <mergeCell ref="D4:I4"/>
    <mergeCell ref="A6:C6"/>
    <mergeCell ref="D6:I6"/>
    <mergeCell ref="A9:I9"/>
  </mergeCells>
  <printOptions/>
  <pageMargins left="0.75" right="0.75" top="1" bottom="1" header="0.5" footer="0.5"/>
  <pageSetup fitToHeight="1" fitToWidth="1" horizontalDpi="600" verticalDpi="600" orientation="portrait" paperSize="9" scale="91" r:id="rId1"/>
</worksheet>
</file>

<file path=xl/worksheets/sheet3.xml><?xml version="1.0" encoding="utf-8"?>
<worksheet xmlns="http://schemas.openxmlformats.org/spreadsheetml/2006/main" xmlns:r="http://schemas.openxmlformats.org/officeDocument/2006/relationships">
  <sheetPr codeName="Sheet2">
    <pageSetUpPr fitToPage="1"/>
  </sheetPr>
  <dimension ref="A1:G35"/>
  <sheetViews>
    <sheetView zoomScale="75" zoomScaleNormal="75" zoomScalePageLayoutView="0" workbookViewId="0" topLeftCell="A1">
      <selection activeCell="F9" sqref="F9:F12"/>
    </sheetView>
  </sheetViews>
  <sheetFormatPr defaultColWidth="9.140625" defaultRowHeight="12.75"/>
  <cols>
    <col min="1" max="1" width="36.00390625" style="0" customWidth="1"/>
    <col min="2" max="2" width="21.7109375" style="0" customWidth="1"/>
    <col min="3" max="3" width="21.421875" style="0" customWidth="1"/>
    <col min="4" max="4" width="40.140625" style="0" customWidth="1"/>
    <col min="5" max="5" width="18.7109375" style="0" customWidth="1"/>
    <col min="6" max="6" width="16.57421875" style="0" customWidth="1"/>
  </cols>
  <sheetData>
    <row r="1" spans="1:7" ht="25.5" customHeight="1">
      <c r="A1" s="380" t="s">
        <v>217</v>
      </c>
      <c r="B1" s="381"/>
      <c r="C1" s="381"/>
      <c r="D1" s="381"/>
      <c r="E1" s="381"/>
      <c r="F1" s="381"/>
      <c r="G1" s="210"/>
    </row>
    <row r="2" ht="6.75" customHeight="1" thickBot="1"/>
    <row r="3" spans="1:6" ht="13.5" thickBot="1">
      <c r="A3" s="129" t="s">
        <v>201</v>
      </c>
      <c r="B3" s="382"/>
      <c r="C3" s="383"/>
      <c r="D3" s="383"/>
      <c r="E3" s="383"/>
      <c r="F3" s="384"/>
    </row>
    <row r="4" spans="1:6" ht="13.5" thickBot="1">
      <c r="A4" s="129" t="s">
        <v>205</v>
      </c>
      <c r="B4" s="150"/>
      <c r="C4" s="155"/>
      <c r="D4" s="155"/>
      <c r="E4" s="155"/>
      <c r="F4" s="155"/>
    </row>
    <row r="5" spans="1:6" ht="13.5" thickBot="1">
      <c r="A5" s="154"/>
      <c r="B5" s="155"/>
      <c r="C5" s="155"/>
      <c r="D5" s="155"/>
      <c r="E5" s="155"/>
      <c r="F5" s="155"/>
    </row>
    <row r="6" spans="1:6" ht="13.5" thickBot="1">
      <c r="A6" s="129" t="s">
        <v>177</v>
      </c>
      <c r="B6" s="153"/>
      <c r="C6" s="150"/>
      <c r="D6" s="156" t="s">
        <v>178</v>
      </c>
      <c r="E6" s="153"/>
      <c r="F6" s="150"/>
    </row>
    <row r="7" ht="13.5" thickBot="1"/>
    <row r="8" spans="1:6" ht="48" customHeight="1" thickBot="1">
      <c r="A8" s="137" t="s">
        <v>157</v>
      </c>
      <c r="B8" s="157" t="s">
        <v>160</v>
      </c>
      <c r="C8" s="138" t="s">
        <v>152</v>
      </c>
      <c r="D8" s="116" t="s">
        <v>158</v>
      </c>
      <c r="E8" s="117" t="s">
        <v>56</v>
      </c>
      <c r="F8" s="115" t="s">
        <v>57</v>
      </c>
    </row>
    <row r="9" spans="1:6" ht="22.5" customHeight="1" thickBot="1">
      <c r="A9" s="130" t="s">
        <v>113</v>
      </c>
      <c r="B9" s="172">
        <f>C9</f>
        <v>0</v>
      </c>
      <c r="C9" s="161">
        <f>Personnel!E2</f>
        <v>0</v>
      </c>
      <c r="D9" s="82" t="s">
        <v>234</v>
      </c>
      <c r="E9" s="211">
        <f>Funding!E13</f>
        <v>0</v>
      </c>
      <c r="F9" s="271" t="str">
        <f>IF($C$19=0," ",E9/$C$19)</f>
        <v> </v>
      </c>
    </row>
    <row r="10" spans="1:7" ht="23.25" customHeight="1" thickBot="1">
      <c r="A10" s="130" t="s">
        <v>118</v>
      </c>
      <c r="B10" s="172">
        <f>C10</f>
        <v>0</v>
      </c>
      <c r="C10" s="161">
        <f>Travel!E2</f>
        <v>0</v>
      </c>
      <c r="D10" s="176" t="s">
        <v>204</v>
      </c>
      <c r="E10" s="211">
        <f>B19-E9-E11-E12</f>
        <v>0</v>
      </c>
      <c r="F10" s="271" t="str">
        <f>IF($C$19=0," ",E10/$C$19)</f>
        <v> </v>
      </c>
      <c r="G10" t="str">
        <f>IF(C19=0," ",IF(E10&lt;=0,"The beneficiary must contribute financially to the project and may potentially be in a profit situation"," "))</f>
        <v> </v>
      </c>
    </row>
    <row r="11" spans="1:7" ht="22.5" customHeight="1" thickBot="1">
      <c r="A11" s="130" t="s">
        <v>119</v>
      </c>
      <c r="B11" s="172">
        <f>C11</f>
        <v>0</v>
      </c>
      <c r="C11" s="161">
        <f>'External assistance'!E2</f>
        <v>0</v>
      </c>
      <c r="D11" s="82" t="s">
        <v>235</v>
      </c>
      <c r="E11" s="167">
        <f>Funding!E27</f>
        <v>0</v>
      </c>
      <c r="F11" s="271" t="str">
        <f>IF($C$19=0," ",E11/$C$19)</f>
        <v> </v>
      </c>
      <c r="G11" t="str">
        <f>IF(ISBLANK(B4)," ",IF((E10-C9)&lt;0,"2% rule may not be respected for public bodies"," "))</f>
        <v> </v>
      </c>
    </row>
    <row r="12" spans="1:6" ht="22.5" customHeight="1" thickBot="1">
      <c r="A12" s="139" t="s">
        <v>129</v>
      </c>
      <c r="B12" s="162">
        <f>Infrastructure!D2</f>
        <v>0</v>
      </c>
      <c r="C12" s="163">
        <f>Infrastructure!F2</f>
        <v>0</v>
      </c>
      <c r="D12" s="82" t="s">
        <v>153</v>
      </c>
      <c r="E12" s="167">
        <f>Funding!E37</f>
        <v>0</v>
      </c>
      <c r="F12" s="272" t="str">
        <f>IF($C$19=0," ",E12/$C$19)</f>
        <v> </v>
      </c>
    </row>
    <row r="13" spans="1:6" ht="22.5" customHeight="1" thickBot="1">
      <c r="A13" s="140" t="s">
        <v>130</v>
      </c>
      <c r="B13" s="164">
        <f>Equipment!D2</f>
        <v>0</v>
      </c>
      <c r="C13" s="167">
        <f>Equipment!F2</f>
        <v>0</v>
      </c>
      <c r="D13" s="402" t="str">
        <f>IF(SUM(C9:C17)=0," ",(IF((C18/SUM(C9:C17))&gt;7%,"Maximum is 7%, i.e. €"&amp;7%*SUM(C9:C17)," ")))</f>
        <v> </v>
      </c>
      <c r="E13" s="403"/>
      <c r="F13" s="214"/>
    </row>
    <row r="14" spans="1:6" ht="22.5" customHeight="1" thickBot="1">
      <c r="A14" s="140" t="s">
        <v>131</v>
      </c>
      <c r="B14" s="165">
        <f>C14</f>
        <v>0</v>
      </c>
      <c r="C14" s="163">
        <f>Prototype!E2</f>
        <v>0</v>
      </c>
      <c r="D14" s="404"/>
      <c r="E14" s="405"/>
      <c r="F14" s="83"/>
    </row>
    <row r="15" spans="1:6" ht="22.5" customHeight="1" thickBot="1">
      <c r="A15" s="136" t="s">
        <v>121</v>
      </c>
      <c r="B15" s="162">
        <f>C15</f>
        <v>0</v>
      </c>
      <c r="C15" s="163">
        <f>'Land purchase'!E2+'Lease of land'!E2</f>
        <v>0</v>
      </c>
      <c r="D15" s="404"/>
      <c r="E15" s="405"/>
      <c r="F15" s="83"/>
    </row>
    <row r="16" spans="1:6" ht="22.5" customHeight="1" thickBot="1">
      <c r="A16" s="136" t="s">
        <v>122</v>
      </c>
      <c r="B16" s="162">
        <f>C16</f>
        <v>0</v>
      </c>
      <c r="C16" s="163">
        <f>Consumables!E2</f>
        <v>0</v>
      </c>
      <c r="D16" s="404"/>
      <c r="E16" s="405"/>
      <c r="F16" s="83"/>
    </row>
    <row r="17" spans="1:6" ht="22.5" customHeight="1" thickBot="1">
      <c r="A17" s="131" t="s">
        <v>114</v>
      </c>
      <c r="B17" s="162">
        <f>C17</f>
        <v>0</v>
      </c>
      <c r="C17" s="163">
        <f>'Other direct costs'!E2</f>
        <v>0</v>
      </c>
      <c r="D17" s="404"/>
      <c r="E17" s="405"/>
      <c r="F17" s="218"/>
    </row>
    <row r="18" spans="1:6" ht="22.5" customHeight="1" thickBot="1">
      <c r="A18" s="123" t="s">
        <v>120</v>
      </c>
      <c r="B18" s="166">
        <f>C18</f>
        <v>0</v>
      </c>
      <c r="C18" s="249"/>
      <c r="D18" s="406"/>
      <c r="E18" s="407"/>
      <c r="F18" s="83"/>
    </row>
    <row r="19" spans="1:6" ht="44.25" customHeight="1" thickBot="1">
      <c r="A19" s="132" t="s">
        <v>133</v>
      </c>
      <c r="B19" s="168">
        <f>SUM(B9:B18)</f>
        <v>0</v>
      </c>
      <c r="C19" s="168">
        <f>SUM(C9:C18)</f>
        <v>0</v>
      </c>
      <c r="D19" s="221" t="s">
        <v>60</v>
      </c>
      <c r="E19" s="222">
        <f>SUM(E9:E12)</f>
        <v>0</v>
      </c>
      <c r="F19" s="218" t="str">
        <f>IF(E19&lt;&gt;B19,"Budget MUST be in balance"," ")</f>
        <v> </v>
      </c>
    </row>
    <row r="20" spans="1:5" ht="31.5" customHeight="1" thickBot="1">
      <c r="A20" s="386"/>
      <c r="B20" s="387"/>
      <c r="C20" s="121"/>
      <c r="D20" s="217"/>
      <c r="E20" s="66"/>
    </row>
    <row r="21" spans="1:6" ht="15.75" customHeight="1" thickBot="1">
      <c r="A21" s="399" t="s">
        <v>192</v>
      </c>
      <c r="B21" s="400"/>
      <c r="C21" s="400"/>
      <c r="D21" s="401"/>
      <c r="E21" s="178" t="s">
        <v>21</v>
      </c>
      <c r="F21" s="178" t="s">
        <v>3</v>
      </c>
    </row>
    <row r="22" spans="1:6" ht="15.75" customHeight="1" thickBot="1">
      <c r="A22" s="390" t="s">
        <v>184</v>
      </c>
      <c r="B22" s="391"/>
      <c r="C22" s="391"/>
      <c r="D22" s="392"/>
      <c r="E22" s="148"/>
      <c r="F22" s="148"/>
    </row>
    <row r="23" spans="1:6" ht="15.75" customHeight="1" thickBot="1">
      <c r="A23" s="393"/>
      <c r="B23" s="394"/>
      <c r="C23" s="394"/>
      <c r="D23" s="395"/>
      <c r="E23" s="148"/>
      <c r="F23" s="148"/>
    </row>
    <row r="24" spans="1:6" ht="15.75" customHeight="1" thickBot="1">
      <c r="A24" s="393"/>
      <c r="B24" s="394"/>
      <c r="C24" s="394"/>
      <c r="D24" s="395"/>
      <c r="E24" s="148"/>
      <c r="F24" s="148"/>
    </row>
    <row r="25" spans="1:6" ht="15.75" customHeight="1" thickBot="1">
      <c r="A25" s="393"/>
      <c r="B25" s="394"/>
      <c r="C25" s="394"/>
      <c r="D25" s="395"/>
      <c r="E25" s="148"/>
      <c r="F25" s="148"/>
    </row>
    <row r="26" spans="1:6" ht="15" customHeight="1" thickBot="1">
      <c r="A26" s="396"/>
      <c r="B26" s="397"/>
      <c r="C26" s="397"/>
      <c r="D26" s="398"/>
      <c r="E26" s="148"/>
      <c r="F26" s="148"/>
    </row>
    <row r="27" spans="1:5" ht="24.75" customHeight="1" thickBot="1">
      <c r="A27" s="146"/>
      <c r="B27" s="146"/>
      <c r="C27" s="147"/>
      <c r="D27" s="147"/>
      <c r="E27" s="66"/>
    </row>
    <row r="28" spans="1:5" ht="24.75" customHeight="1" thickBot="1">
      <c r="A28" s="388" t="s">
        <v>230</v>
      </c>
      <c r="B28" s="389"/>
      <c r="C28" s="158"/>
      <c r="D28" s="147"/>
      <c r="E28" s="66"/>
    </row>
    <row r="29" spans="1:5" ht="24.75" customHeight="1">
      <c r="A29" s="146"/>
      <c r="B29" s="146"/>
      <c r="C29" s="147"/>
      <c r="D29" s="147"/>
      <c r="E29" s="66"/>
    </row>
    <row r="30" spans="1:6" ht="16.5" customHeight="1" thickBot="1">
      <c r="A30" s="22"/>
      <c r="B30" s="22"/>
      <c r="C30" s="122"/>
      <c r="D30" s="385" t="s">
        <v>107</v>
      </c>
      <c r="E30" s="385"/>
      <c r="F30" s="385"/>
    </row>
    <row r="31" spans="3:5" ht="12.75">
      <c r="C31" s="374"/>
      <c r="D31" s="375"/>
      <c r="E31" s="376"/>
    </row>
    <row r="32" spans="3:5" ht="12.75">
      <c r="C32" s="377"/>
      <c r="D32" s="378"/>
      <c r="E32" s="379"/>
    </row>
    <row r="33" spans="3:5" ht="12.75">
      <c r="C33" s="377"/>
      <c r="D33" s="378"/>
      <c r="E33" s="379"/>
    </row>
    <row r="34" spans="3:5" ht="12.75">
      <c r="C34" s="377"/>
      <c r="D34" s="378"/>
      <c r="E34" s="379"/>
    </row>
    <row r="35" spans="3:5" ht="13.5" thickBot="1">
      <c r="C35" s="347"/>
      <c r="D35" s="348"/>
      <c r="E35" s="349"/>
    </row>
  </sheetData>
  <sheetProtection/>
  <mergeCells count="9">
    <mergeCell ref="C31:E35"/>
    <mergeCell ref="A1:F1"/>
    <mergeCell ref="B3:F3"/>
    <mergeCell ref="D30:F30"/>
    <mergeCell ref="A20:B20"/>
    <mergeCell ref="A28:B28"/>
    <mergeCell ref="A22:D26"/>
    <mergeCell ref="A21:D21"/>
    <mergeCell ref="D13:E18"/>
  </mergeCells>
  <printOptions/>
  <pageMargins left="0.75" right="0.75" top="1" bottom="1" header="0.5" footer="0.5"/>
  <pageSetup fitToHeight="1" fitToWidth="1" horizontalDpi="600" verticalDpi="600" orientation="landscape" paperSize="9" scale="64" r:id="rId1"/>
  <headerFooter alignWithMargins="0">
    <oddFooter>&amp;C&amp;P (&amp;N)&amp;R&amp;F</oddFooter>
  </headerFooter>
</worksheet>
</file>

<file path=xl/worksheets/sheet4.xml><?xml version="1.0" encoding="utf-8"?>
<worksheet xmlns="http://schemas.openxmlformats.org/spreadsheetml/2006/main" xmlns:r="http://schemas.openxmlformats.org/officeDocument/2006/relationships">
  <sheetPr codeName="Sheet3">
    <pageSetUpPr fitToPage="1"/>
  </sheetPr>
  <dimension ref="A1:AJ70"/>
  <sheetViews>
    <sheetView zoomScale="75" zoomScaleNormal="75" zoomScalePageLayoutView="0" workbookViewId="0" topLeftCell="A1">
      <selection activeCell="B48" sqref="B48"/>
    </sheetView>
  </sheetViews>
  <sheetFormatPr defaultColWidth="9.140625" defaultRowHeight="12.75"/>
  <cols>
    <col min="1" max="1" width="7.8515625" style="0" customWidth="1"/>
    <col min="2" max="2" width="7.00390625" style="0" customWidth="1"/>
    <col min="3" max="4" width="22.421875" style="0" customWidth="1"/>
    <col min="5" max="5" width="21.7109375" style="0" customWidth="1"/>
    <col min="6" max="6" width="7.140625" style="0" customWidth="1"/>
    <col min="7" max="8" width="6.140625" style="0" customWidth="1"/>
    <col min="9" max="12" width="14.8515625" style="0" customWidth="1"/>
    <col min="13" max="13" width="9.00390625" style="0" customWidth="1"/>
    <col min="14" max="14" width="15.140625" style="0" customWidth="1"/>
    <col min="15" max="17" width="13.28125" style="0" customWidth="1"/>
    <col min="18" max="18" width="18.7109375" style="0" customWidth="1"/>
    <col min="19" max="19" width="16.421875" style="0" customWidth="1"/>
    <col min="20" max="20" width="10.57421875" style="0" customWidth="1"/>
    <col min="21" max="21" width="14.8515625" style="0" customWidth="1"/>
    <col min="22" max="22" width="8.28125" style="0" customWidth="1"/>
    <col min="23" max="34" width="11.7109375" style="0" customWidth="1"/>
    <col min="35" max="35" width="14.421875" style="0" customWidth="1"/>
  </cols>
  <sheetData>
    <row r="1" spans="16:24" ht="13.5" thickBot="1">
      <c r="P1" s="245">
        <v>8</v>
      </c>
      <c r="Q1" s="241" t="s">
        <v>277</v>
      </c>
      <c r="R1" s="242"/>
      <c r="S1" s="242"/>
      <c r="T1" s="242"/>
      <c r="U1" s="242"/>
      <c r="V1" s="242"/>
      <c r="W1" s="243"/>
      <c r="X1" s="244"/>
    </row>
    <row r="2" spans="2:13" ht="15">
      <c r="B2" s="410" t="s">
        <v>115</v>
      </c>
      <c r="C2" s="411"/>
      <c r="D2" s="411"/>
      <c r="E2" s="44">
        <f>U37</f>
        <v>0</v>
      </c>
      <c r="F2" s="44"/>
      <c r="G2" s="44"/>
      <c r="H2" s="44"/>
      <c r="M2" s="20"/>
    </row>
    <row r="3" spans="1:35" ht="13.5" thickBot="1">
      <c r="A3" s="38"/>
      <c r="B3" s="38"/>
      <c r="C3" s="38"/>
      <c r="D3" s="38"/>
      <c r="E3" s="38"/>
      <c r="F3" s="38"/>
      <c r="G3" s="38"/>
      <c r="H3" s="38"/>
      <c r="I3" s="38"/>
      <c r="J3" s="38"/>
      <c r="K3" s="38"/>
      <c r="L3" s="38"/>
      <c r="M3" s="38"/>
      <c r="N3" s="38"/>
      <c r="O3" s="38"/>
      <c r="P3" s="38"/>
      <c r="Q3" s="38"/>
      <c r="R3" s="38"/>
      <c r="S3" s="38"/>
      <c r="T3" s="38"/>
      <c r="U3" s="38"/>
      <c r="V3" s="38"/>
      <c r="W3" s="38"/>
      <c r="X3" s="38"/>
      <c r="Y3" s="38"/>
      <c r="Z3" s="38"/>
      <c r="AA3" s="38"/>
      <c r="AB3" s="38"/>
      <c r="AC3" s="38"/>
      <c r="AD3" s="38"/>
      <c r="AE3" s="38"/>
      <c r="AF3" s="38"/>
      <c r="AG3" s="38"/>
      <c r="AH3" s="38"/>
      <c r="AI3" s="38"/>
    </row>
    <row r="4" spans="1:35" ht="14.25" thickBot="1" thickTop="1">
      <c r="A4" s="67"/>
      <c r="B4" s="424" t="s">
        <v>82</v>
      </c>
      <c r="C4" s="422"/>
      <c r="D4" s="422"/>
      <c r="E4" s="425"/>
      <c r="F4" s="226"/>
      <c r="G4" s="226"/>
      <c r="H4" s="226"/>
      <c r="I4" s="424" t="s">
        <v>81</v>
      </c>
      <c r="J4" s="422"/>
      <c r="K4" s="422"/>
      <c r="L4" s="422"/>
      <c r="M4" s="422"/>
      <c r="N4" s="422"/>
      <c r="O4" s="422"/>
      <c r="P4" s="422"/>
      <c r="Q4" s="422"/>
      <c r="R4" s="422"/>
      <c r="S4" s="422"/>
      <c r="T4" s="422"/>
      <c r="U4" s="423"/>
      <c r="V4" s="421" t="s">
        <v>74</v>
      </c>
      <c r="W4" s="422"/>
      <c r="X4" s="422"/>
      <c r="Y4" s="422"/>
      <c r="Z4" s="422"/>
      <c r="AA4" s="422"/>
      <c r="AB4" s="422"/>
      <c r="AC4" s="422"/>
      <c r="AD4" s="422"/>
      <c r="AE4" s="422"/>
      <c r="AF4" s="422"/>
      <c r="AG4" s="422"/>
      <c r="AH4" s="422"/>
      <c r="AI4" s="423"/>
    </row>
    <row r="5" spans="1:35" s="3" customFormat="1" ht="15" thickBot="1" thickTop="1">
      <c r="A5" s="61" t="s">
        <v>4</v>
      </c>
      <c r="B5" s="62" t="s">
        <v>5</v>
      </c>
      <c r="C5" s="63" t="s">
        <v>6</v>
      </c>
      <c r="D5" s="227" t="s">
        <v>246</v>
      </c>
      <c r="E5" s="227" t="s">
        <v>247</v>
      </c>
      <c r="F5" s="227" t="s">
        <v>264</v>
      </c>
      <c r="G5" s="227" t="s">
        <v>268</v>
      </c>
      <c r="H5" s="227" t="s">
        <v>286</v>
      </c>
      <c r="I5" s="46" t="s">
        <v>7</v>
      </c>
      <c r="J5" s="230" t="s">
        <v>242</v>
      </c>
      <c r="K5" s="230" t="s">
        <v>243</v>
      </c>
      <c r="L5" s="230" t="s">
        <v>244</v>
      </c>
      <c r="M5" s="46" t="s">
        <v>8</v>
      </c>
      <c r="N5" s="47" t="s">
        <v>9</v>
      </c>
      <c r="O5" s="47" t="s">
        <v>10</v>
      </c>
      <c r="P5" s="232" t="s">
        <v>265</v>
      </c>
      <c r="Q5" s="232" t="s">
        <v>266</v>
      </c>
      <c r="R5" s="47" t="s">
        <v>17</v>
      </c>
      <c r="S5" s="47" t="s">
        <v>18</v>
      </c>
      <c r="T5" s="46" t="s">
        <v>22</v>
      </c>
      <c r="U5" s="48" t="s">
        <v>23</v>
      </c>
      <c r="V5" s="49" t="s">
        <v>12</v>
      </c>
      <c r="W5" s="50" t="s">
        <v>24</v>
      </c>
      <c r="X5" s="50" t="s">
        <v>25</v>
      </c>
      <c r="Y5" s="50" t="s">
        <v>26</v>
      </c>
      <c r="Z5" s="50" t="s">
        <v>27</v>
      </c>
      <c r="AA5" s="50" t="s">
        <v>28</v>
      </c>
      <c r="AB5" s="50" t="s">
        <v>29</v>
      </c>
      <c r="AC5" s="50" t="s">
        <v>30</v>
      </c>
      <c r="AD5" s="50" t="s">
        <v>31</v>
      </c>
      <c r="AE5" s="50" t="s">
        <v>44</v>
      </c>
      <c r="AF5" s="50" t="s">
        <v>45</v>
      </c>
      <c r="AG5" s="50" t="s">
        <v>51</v>
      </c>
      <c r="AH5" s="50" t="s">
        <v>79</v>
      </c>
      <c r="AI5" s="52" t="s">
        <v>241</v>
      </c>
    </row>
    <row r="6" spans="1:35" s="6" customFormat="1" ht="104.25" customHeight="1" thickBot="1">
      <c r="A6" s="8" t="s">
        <v>0</v>
      </c>
      <c r="B6" s="15" t="s">
        <v>21</v>
      </c>
      <c r="C6" s="7" t="s">
        <v>1</v>
      </c>
      <c r="D6" s="228" t="s">
        <v>278</v>
      </c>
      <c r="E6" s="228" t="s">
        <v>279</v>
      </c>
      <c r="F6" s="229" t="s">
        <v>276</v>
      </c>
      <c r="G6" s="229" t="s">
        <v>297</v>
      </c>
      <c r="H6" s="229" t="s">
        <v>275</v>
      </c>
      <c r="I6" s="7" t="s">
        <v>206</v>
      </c>
      <c r="J6" s="231" t="s">
        <v>245</v>
      </c>
      <c r="K6" s="231" t="s">
        <v>250</v>
      </c>
      <c r="L6" s="231" t="s">
        <v>251</v>
      </c>
      <c r="M6" s="7" t="s">
        <v>20</v>
      </c>
      <c r="N6" s="212" t="s">
        <v>207</v>
      </c>
      <c r="O6" s="12" t="s">
        <v>55</v>
      </c>
      <c r="P6" s="228" t="s">
        <v>274</v>
      </c>
      <c r="Q6" s="228" t="s">
        <v>273</v>
      </c>
      <c r="R6" s="12" t="s">
        <v>262</v>
      </c>
      <c r="S6" s="12" t="s">
        <v>261</v>
      </c>
      <c r="T6" s="33" t="s">
        <v>3</v>
      </c>
      <c r="U6" s="9" t="s">
        <v>260</v>
      </c>
      <c r="V6" s="40" t="str">
        <f>A6</f>
        <v>Seq n°</v>
      </c>
      <c r="W6" s="15" t="s">
        <v>32</v>
      </c>
      <c r="X6" s="15" t="s">
        <v>33</v>
      </c>
      <c r="Y6" s="15" t="s">
        <v>34</v>
      </c>
      <c r="Z6" s="15" t="s">
        <v>35</v>
      </c>
      <c r="AA6" s="15" t="s">
        <v>36</v>
      </c>
      <c r="AB6" s="15" t="s">
        <v>37</v>
      </c>
      <c r="AC6" s="15" t="s">
        <v>38</v>
      </c>
      <c r="AD6" s="15" t="s">
        <v>39</v>
      </c>
      <c r="AE6" s="15" t="s">
        <v>40</v>
      </c>
      <c r="AF6" s="15" t="s">
        <v>41</v>
      </c>
      <c r="AG6" s="15" t="s">
        <v>43</v>
      </c>
      <c r="AH6" s="15" t="s">
        <v>42</v>
      </c>
      <c r="AI6" s="51" t="s">
        <v>80</v>
      </c>
    </row>
    <row r="7" spans="1:35" s="3" customFormat="1" ht="13.5" thickBot="1">
      <c r="A7" s="21">
        <v>1</v>
      </c>
      <c r="B7" s="16"/>
      <c r="C7" s="5"/>
      <c r="D7" s="5"/>
      <c r="E7" s="5"/>
      <c r="F7" s="5"/>
      <c r="G7" s="5"/>
      <c r="H7" s="5"/>
      <c r="I7" s="246">
        <f>SUM(J7:L7)</f>
        <v>0</v>
      </c>
      <c r="J7" s="252"/>
      <c r="K7" s="252"/>
      <c r="L7" s="252"/>
      <c r="M7" s="5"/>
      <c r="N7" s="252"/>
      <c r="O7" s="253" t="str">
        <f>IF(N7&lt;&gt;0,I7/N7," ")</f>
        <v> </v>
      </c>
      <c r="P7" s="256" t="str">
        <f>IF(N7&lt;&gt;0,(O7*$P$1)/T7," ")</f>
        <v> </v>
      </c>
      <c r="Q7" s="255"/>
      <c r="R7" s="247">
        <f>AI7</f>
        <v>0</v>
      </c>
      <c r="S7" s="247" t="str">
        <f aca="true" t="shared" si="0" ref="S7:S36">+IF(N7&lt;&gt;0,O7*R7," ")</f>
        <v> </v>
      </c>
      <c r="T7" s="152">
        <f>IF('Individual Cost Statement '!$E$22&lt;1,1,VLOOKUP(Personnel!B7,'Individual Cost Statement '!$E$22:$F$26,2,FALSE))</f>
        <v>1</v>
      </c>
      <c r="U7" s="13" t="str">
        <f aca="true" t="shared" si="1" ref="U7:U36">IF(N7&lt;&gt;0,S7/T7," ")</f>
        <v> </v>
      </c>
      <c r="V7" s="41">
        <f>A7</f>
        <v>1</v>
      </c>
      <c r="W7" s="16"/>
      <c r="X7" s="16"/>
      <c r="Y7" s="16"/>
      <c r="Z7" s="16"/>
      <c r="AA7" s="16"/>
      <c r="AB7" s="16"/>
      <c r="AC7" s="16"/>
      <c r="AD7" s="16"/>
      <c r="AE7" s="16"/>
      <c r="AF7" s="16"/>
      <c r="AG7" s="16"/>
      <c r="AH7" s="16"/>
      <c r="AI7" s="248">
        <f>SUM(W7:AH7)</f>
        <v>0</v>
      </c>
    </row>
    <row r="8" spans="1:35" s="3" customFormat="1" ht="13.5" thickBot="1">
      <c r="A8" s="21">
        <v>2</v>
      </c>
      <c r="B8" s="16"/>
      <c r="C8" s="5"/>
      <c r="D8" s="5"/>
      <c r="E8" s="5"/>
      <c r="F8" s="5"/>
      <c r="G8" s="5"/>
      <c r="H8" s="5"/>
      <c r="I8" s="246">
        <f aca="true" t="shared" si="2" ref="I8:I36">SUM(J8:L8)</f>
        <v>0</v>
      </c>
      <c r="J8" s="252"/>
      <c r="K8" s="252"/>
      <c r="L8" s="252"/>
      <c r="M8" s="5"/>
      <c r="N8" s="252"/>
      <c r="O8" s="254" t="str">
        <f aca="true" t="shared" si="3" ref="O8:O36">IF(N8&lt;&gt;0,I8/N8," ")</f>
        <v> </v>
      </c>
      <c r="P8" s="256" t="str">
        <f aca="true" t="shared" si="4" ref="P8:P36">IF(N8&lt;&gt;0,(O8*$P$1)/T8," ")</f>
        <v> </v>
      </c>
      <c r="Q8" s="255"/>
      <c r="R8" s="247">
        <f aca="true" t="shared" si="5" ref="R8:R36">AI8</f>
        <v>0</v>
      </c>
      <c r="S8" s="247" t="str">
        <f t="shared" si="0"/>
        <v> </v>
      </c>
      <c r="T8" s="152">
        <f>IF('Individual Cost Statement '!$E$22&lt;1,1,VLOOKUP(Personnel!B8,'Individual Cost Statement '!$E$22:$F$26,2,FALSE))</f>
        <v>1</v>
      </c>
      <c r="U8" s="13" t="str">
        <f t="shared" si="1"/>
        <v> </v>
      </c>
      <c r="V8" s="41">
        <f aca="true" t="shared" si="6" ref="V8:V36">A8</f>
        <v>2</v>
      </c>
      <c r="W8" s="16"/>
      <c r="X8" s="16"/>
      <c r="Y8" s="16"/>
      <c r="Z8" s="16"/>
      <c r="AA8" s="16"/>
      <c r="AB8" s="16"/>
      <c r="AC8" s="16"/>
      <c r="AD8" s="16"/>
      <c r="AE8" s="16"/>
      <c r="AF8" s="16"/>
      <c r="AG8" s="16"/>
      <c r="AH8" s="16"/>
      <c r="AI8" s="248">
        <f aca="true" t="shared" si="7" ref="AI8:AI36">SUM(W8:AH8)</f>
        <v>0</v>
      </c>
    </row>
    <row r="9" spans="1:35" s="3" customFormat="1" ht="13.5" thickBot="1">
      <c r="A9" s="21">
        <v>3</v>
      </c>
      <c r="B9" s="16"/>
      <c r="C9" s="5"/>
      <c r="D9" s="5"/>
      <c r="E9" s="5"/>
      <c r="F9" s="5"/>
      <c r="G9" s="5"/>
      <c r="H9" s="5"/>
      <c r="I9" s="246">
        <f t="shared" si="2"/>
        <v>0</v>
      </c>
      <c r="J9" s="252"/>
      <c r="K9" s="252"/>
      <c r="L9" s="252"/>
      <c r="M9" s="5"/>
      <c r="N9" s="252"/>
      <c r="O9" s="254" t="str">
        <f t="shared" si="3"/>
        <v> </v>
      </c>
      <c r="P9" s="256" t="str">
        <f t="shared" si="4"/>
        <v> </v>
      </c>
      <c r="Q9" s="255"/>
      <c r="R9" s="247">
        <f t="shared" si="5"/>
        <v>0</v>
      </c>
      <c r="S9" s="247" t="str">
        <f t="shared" si="0"/>
        <v> </v>
      </c>
      <c r="T9" s="152">
        <f>IF('Individual Cost Statement '!$E$22&lt;1,1,VLOOKUP(Personnel!B9,'Individual Cost Statement '!$E$22:$F$26,2,FALSE))</f>
        <v>1</v>
      </c>
      <c r="U9" s="13" t="str">
        <f t="shared" si="1"/>
        <v> </v>
      </c>
      <c r="V9" s="41">
        <f t="shared" si="6"/>
        <v>3</v>
      </c>
      <c r="W9" s="16"/>
      <c r="X9" s="16"/>
      <c r="Y9" s="16"/>
      <c r="Z9" s="16"/>
      <c r="AA9" s="16"/>
      <c r="AB9" s="16"/>
      <c r="AC9" s="16"/>
      <c r="AD9" s="16"/>
      <c r="AE9" s="16"/>
      <c r="AF9" s="16"/>
      <c r="AG9" s="16"/>
      <c r="AH9" s="16"/>
      <c r="AI9" s="248">
        <f t="shared" si="7"/>
        <v>0</v>
      </c>
    </row>
    <row r="10" spans="1:35" s="3" customFormat="1" ht="13.5" thickBot="1">
      <c r="A10" s="21">
        <v>4</v>
      </c>
      <c r="B10" s="16"/>
      <c r="C10" s="5"/>
      <c r="D10" s="5"/>
      <c r="E10" s="5"/>
      <c r="F10" s="5"/>
      <c r="G10" s="5"/>
      <c r="H10" s="5"/>
      <c r="I10" s="246">
        <f t="shared" si="2"/>
        <v>0</v>
      </c>
      <c r="J10" s="252"/>
      <c r="K10" s="252"/>
      <c r="L10" s="252"/>
      <c r="M10" s="5"/>
      <c r="N10" s="252"/>
      <c r="O10" s="254" t="str">
        <f t="shared" si="3"/>
        <v> </v>
      </c>
      <c r="P10" s="256" t="str">
        <f t="shared" si="4"/>
        <v> </v>
      </c>
      <c r="Q10" s="255"/>
      <c r="R10" s="247">
        <f t="shared" si="5"/>
        <v>0</v>
      </c>
      <c r="S10" s="247" t="str">
        <f t="shared" si="0"/>
        <v> </v>
      </c>
      <c r="T10" s="152">
        <f>IF('Individual Cost Statement '!$E$22&lt;1,1,VLOOKUP(Personnel!B10,'Individual Cost Statement '!$E$22:$F$26,2,FALSE))</f>
        <v>1</v>
      </c>
      <c r="U10" s="13" t="str">
        <f t="shared" si="1"/>
        <v> </v>
      </c>
      <c r="V10" s="41">
        <f t="shared" si="6"/>
        <v>4</v>
      </c>
      <c r="W10" s="16"/>
      <c r="X10" s="16"/>
      <c r="Y10" s="16"/>
      <c r="Z10" s="16"/>
      <c r="AA10" s="16"/>
      <c r="AB10" s="16"/>
      <c r="AC10" s="16"/>
      <c r="AD10" s="16"/>
      <c r="AE10" s="16"/>
      <c r="AF10" s="16"/>
      <c r="AG10" s="16"/>
      <c r="AH10" s="16"/>
      <c r="AI10" s="248">
        <f t="shared" si="7"/>
        <v>0</v>
      </c>
    </row>
    <row r="11" spans="1:35" s="3" customFormat="1" ht="13.5" thickBot="1">
      <c r="A11" s="21">
        <v>5</v>
      </c>
      <c r="B11" s="16"/>
      <c r="C11" s="5"/>
      <c r="D11" s="5"/>
      <c r="E11" s="5"/>
      <c r="F11" s="5"/>
      <c r="G11" s="5"/>
      <c r="H11" s="5"/>
      <c r="I11" s="246">
        <f t="shared" si="2"/>
        <v>0</v>
      </c>
      <c r="J11" s="252"/>
      <c r="K11" s="252"/>
      <c r="L11" s="252"/>
      <c r="M11" s="5"/>
      <c r="N11" s="252"/>
      <c r="O11" s="254" t="str">
        <f t="shared" si="3"/>
        <v> </v>
      </c>
      <c r="P11" s="256" t="str">
        <f t="shared" si="4"/>
        <v> </v>
      </c>
      <c r="Q11" s="255"/>
      <c r="R11" s="247">
        <f t="shared" si="5"/>
        <v>0</v>
      </c>
      <c r="S11" s="247" t="str">
        <f t="shared" si="0"/>
        <v> </v>
      </c>
      <c r="T11" s="152">
        <f>IF('Individual Cost Statement '!$E$22&lt;1,1,VLOOKUP(Personnel!B11,'Individual Cost Statement '!$E$22:$F$26,2,FALSE))</f>
        <v>1</v>
      </c>
      <c r="U11" s="13" t="str">
        <f t="shared" si="1"/>
        <v> </v>
      </c>
      <c r="V11" s="41">
        <f t="shared" si="6"/>
        <v>5</v>
      </c>
      <c r="W11" s="16"/>
      <c r="X11" s="16"/>
      <c r="Y11" s="16"/>
      <c r="Z11" s="16"/>
      <c r="AA11" s="16"/>
      <c r="AB11" s="16"/>
      <c r="AC11" s="16"/>
      <c r="AD11" s="16"/>
      <c r="AE11" s="16"/>
      <c r="AF11" s="16"/>
      <c r="AG11" s="16"/>
      <c r="AH11" s="16"/>
      <c r="AI11" s="248">
        <f t="shared" si="7"/>
        <v>0</v>
      </c>
    </row>
    <row r="12" spans="1:35" s="3" customFormat="1" ht="13.5" thickBot="1">
      <c r="A12" s="21">
        <v>6</v>
      </c>
      <c r="B12" s="16"/>
      <c r="C12" s="5"/>
      <c r="D12" s="5"/>
      <c r="E12" s="5"/>
      <c r="F12" s="5"/>
      <c r="G12" s="5"/>
      <c r="H12" s="5"/>
      <c r="I12" s="246">
        <f t="shared" si="2"/>
        <v>0</v>
      </c>
      <c r="J12" s="252"/>
      <c r="K12" s="252"/>
      <c r="L12" s="252"/>
      <c r="M12" s="5"/>
      <c r="N12" s="252"/>
      <c r="O12" s="254" t="str">
        <f t="shared" si="3"/>
        <v> </v>
      </c>
      <c r="P12" s="256" t="str">
        <f t="shared" si="4"/>
        <v> </v>
      </c>
      <c r="Q12" s="255"/>
      <c r="R12" s="247">
        <f t="shared" si="5"/>
        <v>0</v>
      </c>
      <c r="S12" s="247" t="str">
        <f t="shared" si="0"/>
        <v> </v>
      </c>
      <c r="T12" s="152">
        <f>IF('Individual Cost Statement '!$E$22&lt;1,1,VLOOKUP(Personnel!B12,'Individual Cost Statement '!$E$22:$F$26,2,FALSE))</f>
        <v>1</v>
      </c>
      <c r="U12" s="13" t="str">
        <f t="shared" si="1"/>
        <v> </v>
      </c>
      <c r="V12" s="41">
        <f t="shared" si="6"/>
        <v>6</v>
      </c>
      <c r="W12" s="16"/>
      <c r="X12" s="16"/>
      <c r="Y12" s="16"/>
      <c r="Z12" s="16"/>
      <c r="AA12" s="16"/>
      <c r="AB12" s="16"/>
      <c r="AC12" s="16"/>
      <c r="AD12" s="16"/>
      <c r="AE12" s="16"/>
      <c r="AF12" s="16"/>
      <c r="AG12" s="16"/>
      <c r="AH12" s="16"/>
      <c r="AI12" s="248">
        <f t="shared" si="7"/>
        <v>0</v>
      </c>
    </row>
    <row r="13" spans="1:35" s="3" customFormat="1" ht="13.5" thickBot="1">
      <c r="A13" s="21">
        <v>7</v>
      </c>
      <c r="B13" s="16"/>
      <c r="C13" s="5"/>
      <c r="D13" s="5"/>
      <c r="E13" s="5"/>
      <c r="F13" s="5"/>
      <c r="G13" s="5"/>
      <c r="H13" s="5"/>
      <c r="I13" s="246">
        <f t="shared" si="2"/>
        <v>0</v>
      </c>
      <c r="J13" s="252"/>
      <c r="K13" s="252"/>
      <c r="L13" s="252"/>
      <c r="M13" s="5"/>
      <c r="N13" s="252"/>
      <c r="O13" s="254" t="str">
        <f t="shared" si="3"/>
        <v> </v>
      </c>
      <c r="P13" s="256" t="str">
        <f t="shared" si="4"/>
        <v> </v>
      </c>
      <c r="Q13" s="255"/>
      <c r="R13" s="247">
        <f t="shared" si="5"/>
        <v>0</v>
      </c>
      <c r="S13" s="247" t="str">
        <f t="shared" si="0"/>
        <v> </v>
      </c>
      <c r="T13" s="152">
        <f>IF('Individual Cost Statement '!$E$22&lt;1,1,VLOOKUP(Personnel!B13,'Individual Cost Statement '!$E$22:$F$26,2,FALSE))</f>
        <v>1</v>
      </c>
      <c r="U13" s="13" t="str">
        <f t="shared" si="1"/>
        <v> </v>
      </c>
      <c r="V13" s="41">
        <f t="shared" si="6"/>
        <v>7</v>
      </c>
      <c r="W13" s="16"/>
      <c r="X13" s="16"/>
      <c r="Y13" s="16"/>
      <c r="Z13" s="16"/>
      <c r="AA13" s="16"/>
      <c r="AB13" s="16"/>
      <c r="AC13" s="16"/>
      <c r="AD13" s="16"/>
      <c r="AE13" s="16"/>
      <c r="AF13" s="16"/>
      <c r="AG13" s="16"/>
      <c r="AH13" s="16"/>
      <c r="AI13" s="248">
        <f t="shared" si="7"/>
        <v>0</v>
      </c>
    </row>
    <row r="14" spans="1:35" s="3" customFormat="1" ht="13.5" thickBot="1">
      <c r="A14" s="21">
        <v>8</v>
      </c>
      <c r="B14" s="16"/>
      <c r="C14" s="5"/>
      <c r="D14" s="5"/>
      <c r="E14" s="5"/>
      <c r="F14" s="5"/>
      <c r="G14" s="5"/>
      <c r="H14" s="5"/>
      <c r="I14" s="246">
        <f t="shared" si="2"/>
        <v>0</v>
      </c>
      <c r="J14" s="252"/>
      <c r="K14" s="252"/>
      <c r="L14" s="252"/>
      <c r="M14" s="5"/>
      <c r="N14" s="252"/>
      <c r="O14" s="254" t="str">
        <f t="shared" si="3"/>
        <v> </v>
      </c>
      <c r="P14" s="256" t="str">
        <f t="shared" si="4"/>
        <v> </v>
      </c>
      <c r="Q14" s="255"/>
      <c r="R14" s="247">
        <f t="shared" si="5"/>
        <v>0</v>
      </c>
      <c r="S14" s="247" t="str">
        <f t="shared" si="0"/>
        <v> </v>
      </c>
      <c r="T14" s="152">
        <f>IF('Individual Cost Statement '!$E$22&lt;1,1,VLOOKUP(Personnel!B14,'Individual Cost Statement '!$E$22:$F$26,2,FALSE))</f>
        <v>1</v>
      </c>
      <c r="U14" s="13" t="str">
        <f t="shared" si="1"/>
        <v> </v>
      </c>
      <c r="V14" s="41">
        <f t="shared" si="6"/>
        <v>8</v>
      </c>
      <c r="W14" s="16"/>
      <c r="X14" s="16"/>
      <c r="Y14" s="16"/>
      <c r="Z14" s="16"/>
      <c r="AA14" s="16"/>
      <c r="AB14" s="16"/>
      <c r="AC14" s="16"/>
      <c r="AD14" s="16"/>
      <c r="AE14" s="16"/>
      <c r="AF14" s="16"/>
      <c r="AG14" s="16"/>
      <c r="AH14" s="16"/>
      <c r="AI14" s="248">
        <f t="shared" si="7"/>
        <v>0</v>
      </c>
    </row>
    <row r="15" spans="1:35" s="3" customFormat="1" ht="13.5" thickBot="1">
      <c r="A15" s="21">
        <v>9</v>
      </c>
      <c r="B15" s="16"/>
      <c r="C15" s="5"/>
      <c r="D15" s="5"/>
      <c r="E15" s="5"/>
      <c r="F15" s="5"/>
      <c r="G15" s="5"/>
      <c r="H15" s="5"/>
      <c r="I15" s="246">
        <f t="shared" si="2"/>
        <v>0</v>
      </c>
      <c r="J15" s="252"/>
      <c r="K15" s="252"/>
      <c r="L15" s="252"/>
      <c r="M15" s="5"/>
      <c r="N15" s="252"/>
      <c r="O15" s="254" t="str">
        <f t="shared" si="3"/>
        <v> </v>
      </c>
      <c r="P15" s="256" t="str">
        <f t="shared" si="4"/>
        <v> </v>
      </c>
      <c r="Q15" s="255"/>
      <c r="R15" s="247">
        <f t="shared" si="5"/>
        <v>0</v>
      </c>
      <c r="S15" s="247" t="str">
        <f t="shared" si="0"/>
        <v> </v>
      </c>
      <c r="T15" s="152">
        <f>IF('Individual Cost Statement '!$E$22&lt;1,1,VLOOKUP(Personnel!B15,'Individual Cost Statement '!$E$22:$F$26,2,FALSE))</f>
        <v>1</v>
      </c>
      <c r="U15" s="13" t="str">
        <f t="shared" si="1"/>
        <v> </v>
      </c>
      <c r="V15" s="41">
        <f t="shared" si="6"/>
        <v>9</v>
      </c>
      <c r="W15" s="16"/>
      <c r="X15" s="16"/>
      <c r="Y15" s="16"/>
      <c r="Z15" s="16"/>
      <c r="AA15" s="16"/>
      <c r="AB15" s="16"/>
      <c r="AC15" s="16"/>
      <c r="AD15" s="16"/>
      <c r="AE15" s="16"/>
      <c r="AF15" s="16"/>
      <c r="AG15" s="16"/>
      <c r="AH15" s="16"/>
      <c r="AI15" s="248">
        <f t="shared" si="7"/>
        <v>0</v>
      </c>
    </row>
    <row r="16" spans="1:35" s="3" customFormat="1" ht="13.5" thickBot="1">
      <c r="A16" s="21">
        <v>10</v>
      </c>
      <c r="B16" s="16"/>
      <c r="C16" s="5"/>
      <c r="D16" s="5"/>
      <c r="E16" s="5"/>
      <c r="F16" s="5"/>
      <c r="G16" s="5"/>
      <c r="H16" s="5"/>
      <c r="I16" s="246">
        <f t="shared" si="2"/>
        <v>0</v>
      </c>
      <c r="J16" s="252"/>
      <c r="K16" s="252"/>
      <c r="L16" s="252"/>
      <c r="M16" s="5"/>
      <c r="N16" s="252"/>
      <c r="O16" s="254" t="str">
        <f t="shared" si="3"/>
        <v> </v>
      </c>
      <c r="P16" s="256" t="str">
        <f t="shared" si="4"/>
        <v> </v>
      </c>
      <c r="Q16" s="255"/>
      <c r="R16" s="247">
        <f t="shared" si="5"/>
        <v>0</v>
      </c>
      <c r="S16" s="247" t="str">
        <f t="shared" si="0"/>
        <v> </v>
      </c>
      <c r="T16" s="152">
        <f>IF('Individual Cost Statement '!$E$22&lt;1,1,VLOOKUP(Personnel!B16,'Individual Cost Statement '!$E$22:$F$26,2,FALSE))</f>
        <v>1</v>
      </c>
      <c r="U16" s="13" t="str">
        <f t="shared" si="1"/>
        <v> </v>
      </c>
      <c r="V16" s="41">
        <f t="shared" si="6"/>
        <v>10</v>
      </c>
      <c r="W16" s="16"/>
      <c r="X16" s="16"/>
      <c r="Y16" s="16"/>
      <c r="Z16" s="16"/>
      <c r="AA16" s="16"/>
      <c r="AB16" s="16"/>
      <c r="AC16" s="16"/>
      <c r="AD16" s="16"/>
      <c r="AE16" s="16"/>
      <c r="AF16" s="16"/>
      <c r="AG16" s="16"/>
      <c r="AH16" s="16"/>
      <c r="AI16" s="248">
        <f t="shared" si="7"/>
        <v>0</v>
      </c>
    </row>
    <row r="17" spans="1:35" s="3" customFormat="1" ht="13.5" thickBot="1">
      <c r="A17" s="21">
        <v>11</v>
      </c>
      <c r="B17" s="16"/>
      <c r="C17" s="5"/>
      <c r="D17" s="5"/>
      <c r="E17" s="5"/>
      <c r="F17" s="5"/>
      <c r="G17" s="5"/>
      <c r="H17" s="5"/>
      <c r="I17" s="246">
        <f t="shared" si="2"/>
        <v>0</v>
      </c>
      <c r="J17" s="252"/>
      <c r="K17" s="252"/>
      <c r="L17" s="252"/>
      <c r="M17" s="5"/>
      <c r="N17" s="252"/>
      <c r="O17" s="254" t="str">
        <f t="shared" si="3"/>
        <v> </v>
      </c>
      <c r="P17" s="256" t="str">
        <f t="shared" si="4"/>
        <v> </v>
      </c>
      <c r="Q17" s="255"/>
      <c r="R17" s="247">
        <f t="shared" si="5"/>
        <v>0</v>
      </c>
      <c r="S17" s="247" t="str">
        <f t="shared" si="0"/>
        <v> </v>
      </c>
      <c r="T17" s="152">
        <f>IF('Individual Cost Statement '!$E$22&lt;1,1,VLOOKUP(Personnel!B17,'Individual Cost Statement '!$E$22:$F$26,2,FALSE))</f>
        <v>1</v>
      </c>
      <c r="U17" s="13" t="str">
        <f t="shared" si="1"/>
        <v> </v>
      </c>
      <c r="V17" s="41">
        <f t="shared" si="6"/>
        <v>11</v>
      </c>
      <c r="W17" s="16"/>
      <c r="X17" s="16"/>
      <c r="Y17" s="16"/>
      <c r="Z17" s="16"/>
      <c r="AA17" s="16"/>
      <c r="AB17" s="16"/>
      <c r="AC17" s="16"/>
      <c r="AD17" s="16"/>
      <c r="AE17" s="16"/>
      <c r="AF17" s="16"/>
      <c r="AG17" s="16"/>
      <c r="AH17" s="16"/>
      <c r="AI17" s="248">
        <f t="shared" si="7"/>
        <v>0</v>
      </c>
    </row>
    <row r="18" spans="1:35" s="3" customFormat="1" ht="13.5" thickBot="1">
      <c r="A18" s="21">
        <v>12</v>
      </c>
      <c r="B18" s="16"/>
      <c r="C18" s="5"/>
      <c r="D18" s="5"/>
      <c r="E18" s="5"/>
      <c r="F18" s="5"/>
      <c r="G18" s="5"/>
      <c r="H18" s="5"/>
      <c r="I18" s="246">
        <f t="shared" si="2"/>
        <v>0</v>
      </c>
      <c r="J18" s="252"/>
      <c r="K18" s="252"/>
      <c r="L18" s="252"/>
      <c r="M18" s="5"/>
      <c r="N18" s="252"/>
      <c r="O18" s="254" t="str">
        <f t="shared" si="3"/>
        <v> </v>
      </c>
      <c r="P18" s="256" t="str">
        <f t="shared" si="4"/>
        <v> </v>
      </c>
      <c r="Q18" s="255"/>
      <c r="R18" s="247">
        <f t="shared" si="5"/>
        <v>0</v>
      </c>
      <c r="S18" s="247" t="str">
        <f t="shared" si="0"/>
        <v> </v>
      </c>
      <c r="T18" s="152">
        <f>IF('Individual Cost Statement '!$E$22&lt;1,1,VLOOKUP(Personnel!B18,'Individual Cost Statement '!$E$22:$F$26,2,FALSE))</f>
        <v>1</v>
      </c>
      <c r="U18" s="13" t="str">
        <f t="shared" si="1"/>
        <v> </v>
      </c>
      <c r="V18" s="41">
        <f t="shared" si="6"/>
        <v>12</v>
      </c>
      <c r="W18" s="16"/>
      <c r="X18" s="16"/>
      <c r="Y18" s="16"/>
      <c r="Z18" s="16"/>
      <c r="AA18" s="16"/>
      <c r="AB18" s="16"/>
      <c r="AC18" s="16"/>
      <c r="AD18" s="16"/>
      <c r="AE18" s="16"/>
      <c r="AF18" s="16"/>
      <c r="AG18" s="16"/>
      <c r="AH18" s="16"/>
      <c r="AI18" s="248">
        <f t="shared" si="7"/>
        <v>0</v>
      </c>
    </row>
    <row r="19" spans="1:35" s="3" customFormat="1" ht="13.5" thickBot="1">
      <c r="A19" s="21">
        <v>13</v>
      </c>
      <c r="B19" s="16"/>
      <c r="C19" s="5"/>
      <c r="D19" s="5"/>
      <c r="E19" s="5"/>
      <c r="F19" s="5"/>
      <c r="G19" s="5"/>
      <c r="H19" s="5"/>
      <c r="I19" s="246">
        <f t="shared" si="2"/>
        <v>0</v>
      </c>
      <c r="J19" s="252"/>
      <c r="K19" s="252"/>
      <c r="L19" s="252"/>
      <c r="M19" s="5"/>
      <c r="N19" s="252"/>
      <c r="O19" s="254" t="str">
        <f t="shared" si="3"/>
        <v> </v>
      </c>
      <c r="P19" s="256" t="str">
        <f t="shared" si="4"/>
        <v> </v>
      </c>
      <c r="Q19" s="255"/>
      <c r="R19" s="247">
        <f t="shared" si="5"/>
        <v>0</v>
      </c>
      <c r="S19" s="247" t="str">
        <f t="shared" si="0"/>
        <v> </v>
      </c>
      <c r="T19" s="152">
        <f>IF('Individual Cost Statement '!$E$22&lt;1,1,VLOOKUP(Personnel!B19,'Individual Cost Statement '!$E$22:$F$26,2,FALSE))</f>
        <v>1</v>
      </c>
      <c r="U19" s="13" t="str">
        <f t="shared" si="1"/>
        <v> </v>
      </c>
      <c r="V19" s="41">
        <f t="shared" si="6"/>
        <v>13</v>
      </c>
      <c r="W19" s="16"/>
      <c r="X19" s="16"/>
      <c r="Y19" s="16"/>
      <c r="Z19" s="16"/>
      <c r="AA19" s="16"/>
      <c r="AB19" s="16"/>
      <c r="AC19" s="16"/>
      <c r="AD19" s="16"/>
      <c r="AE19" s="16"/>
      <c r="AF19" s="16"/>
      <c r="AG19" s="16"/>
      <c r="AH19" s="16"/>
      <c r="AI19" s="248">
        <f t="shared" si="7"/>
        <v>0</v>
      </c>
    </row>
    <row r="20" spans="1:35" s="3" customFormat="1" ht="13.5" thickBot="1">
      <c r="A20" s="21">
        <v>14</v>
      </c>
      <c r="B20" s="16"/>
      <c r="C20" s="5"/>
      <c r="D20" s="5"/>
      <c r="E20" s="5"/>
      <c r="F20" s="5"/>
      <c r="G20" s="5"/>
      <c r="H20" s="5"/>
      <c r="I20" s="246">
        <f t="shared" si="2"/>
        <v>0</v>
      </c>
      <c r="J20" s="252"/>
      <c r="K20" s="252"/>
      <c r="L20" s="252"/>
      <c r="M20" s="5"/>
      <c r="N20" s="252"/>
      <c r="O20" s="254" t="str">
        <f t="shared" si="3"/>
        <v> </v>
      </c>
      <c r="P20" s="256" t="str">
        <f t="shared" si="4"/>
        <v> </v>
      </c>
      <c r="Q20" s="255"/>
      <c r="R20" s="247">
        <f t="shared" si="5"/>
        <v>0</v>
      </c>
      <c r="S20" s="247" t="str">
        <f t="shared" si="0"/>
        <v> </v>
      </c>
      <c r="T20" s="152">
        <f>IF('Individual Cost Statement '!$E$22&lt;1,1,VLOOKUP(Personnel!B20,'Individual Cost Statement '!$E$22:$F$26,2,FALSE))</f>
        <v>1</v>
      </c>
      <c r="U20" s="13" t="str">
        <f t="shared" si="1"/>
        <v> </v>
      </c>
      <c r="V20" s="41">
        <f t="shared" si="6"/>
        <v>14</v>
      </c>
      <c r="W20" s="16"/>
      <c r="X20" s="16"/>
      <c r="Y20" s="16"/>
      <c r="Z20" s="16"/>
      <c r="AA20" s="16"/>
      <c r="AB20" s="16"/>
      <c r="AC20" s="16"/>
      <c r="AD20" s="16"/>
      <c r="AE20" s="16"/>
      <c r="AF20" s="16"/>
      <c r="AG20" s="16"/>
      <c r="AH20" s="16"/>
      <c r="AI20" s="248">
        <f t="shared" si="7"/>
        <v>0</v>
      </c>
    </row>
    <row r="21" spans="1:35" s="3" customFormat="1" ht="13.5" thickBot="1">
      <c r="A21" s="21">
        <v>15</v>
      </c>
      <c r="B21" s="16"/>
      <c r="C21" s="5"/>
      <c r="D21" s="5"/>
      <c r="E21" s="5"/>
      <c r="F21" s="5"/>
      <c r="G21" s="5"/>
      <c r="H21" s="5"/>
      <c r="I21" s="246">
        <f t="shared" si="2"/>
        <v>0</v>
      </c>
      <c r="J21" s="252"/>
      <c r="K21" s="252"/>
      <c r="L21" s="252"/>
      <c r="M21" s="5"/>
      <c r="N21" s="252"/>
      <c r="O21" s="254" t="str">
        <f t="shared" si="3"/>
        <v> </v>
      </c>
      <c r="P21" s="256" t="str">
        <f t="shared" si="4"/>
        <v> </v>
      </c>
      <c r="Q21" s="255"/>
      <c r="R21" s="247">
        <f t="shared" si="5"/>
        <v>0</v>
      </c>
      <c r="S21" s="247" t="str">
        <f t="shared" si="0"/>
        <v> </v>
      </c>
      <c r="T21" s="152">
        <f>IF('Individual Cost Statement '!$E$22&lt;1,1,VLOOKUP(Personnel!B21,'Individual Cost Statement '!$E$22:$F$26,2,FALSE))</f>
        <v>1</v>
      </c>
      <c r="U21" s="13" t="str">
        <f t="shared" si="1"/>
        <v> </v>
      </c>
      <c r="V21" s="41">
        <f t="shared" si="6"/>
        <v>15</v>
      </c>
      <c r="W21" s="16"/>
      <c r="X21" s="16"/>
      <c r="Y21" s="16"/>
      <c r="Z21" s="16"/>
      <c r="AA21" s="16"/>
      <c r="AB21" s="16"/>
      <c r="AC21" s="16"/>
      <c r="AD21" s="16"/>
      <c r="AE21" s="16"/>
      <c r="AF21" s="16"/>
      <c r="AG21" s="16"/>
      <c r="AH21" s="16"/>
      <c r="AI21" s="248">
        <f t="shared" si="7"/>
        <v>0</v>
      </c>
    </row>
    <row r="22" spans="1:35" s="3" customFormat="1" ht="13.5" thickBot="1">
      <c r="A22" s="21">
        <v>16</v>
      </c>
      <c r="B22" s="16"/>
      <c r="C22" s="5"/>
      <c r="D22" s="5"/>
      <c r="E22" s="5"/>
      <c r="F22" s="5"/>
      <c r="G22" s="5"/>
      <c r="H22" s="5"/>
      <c r="I22" s="246">
        <f t="shared" si="2"/>
        <v>0</v>
      </c>
      <c r="J22" s="252"/>
      <c r="K22" s="252"/>
      <c r="L22" s="252"/>
      <c r="M22" s="5"/>
      <c r="N22" s="252"/>
      <c r="O22" s="254" t="str">
        <f t="shared" si="3"/>
        <v> </v>
      </c>
      <c r="P22" s="256" t="str">
        <f t="shared" si="4"/>
        <v> </v>
      </c>
      <c r="Q22" s="255"/>
      <c r="R22" s="247">
        <f t="shared" si="5"/>
        <v>0</v>
      </c>
      <c r="S22" s="247" t="str">
        <f t="shared" si="0"/>
        <v> </v>
      </c>
      <c r="T22" s="152">
        <f>IF('Individual Cost Statement '!$E$22&lt;1,1,VLOOKUP(Personnel!B22,'Individual Cost Statement '!$E$22:$F$26,2,FALSE))</f>
        <v>1</v>
      </c>
      <c r="U22" s="13" t="str">
        <f t="shared" si="1"/>
        <v> </v>
      </c>
      <c r="V22" s="41">
        <f t="shared" si="6"/>
        <v>16</v>
      </c>
      <c r="W22" s="16"/>
      <c r="X22" s="16"/>
      <c r="Y22" s="16"/>
      <c r="Z22" s="16"/>
      <c r="AA22" s="16"/>
      <c r="AB22" s="16"/>
      <c r="AC22" s="16"/>
      <c r="AD22" s="16"/>
      <c r="AE22" s="16"/>
      <c r="AF22" s="16"/>
      <c r="AG22" s="16"/>
      <c r="AH22" s="16"/>
      <c r="AI22" s="248">
        <f t="shared" si="7"/>
        <v>0</v>
      </c>
    </row>
    <row r="23" spans="1:35" s="3" customFormat="1" ht="13.5" thickBot="1">
      <c r="A23" s="21">
        <v>17</v>
      </c>
      <c r="B23" s="16"/>
      <c r="C23" s="5"/>
      <c r="D23" s="5"/>
      <c r="E23" s="5"/>
      <c r="F23" s="5"/>
      <c r="G23" s="5"/>
      <c r="H23" s="5"/>
      <c r="I23" s="246">
        <f t="shared" si="2"/>
        <v>0</v>
      </c>
      <c r="J23" s="252"/>
      <c r="K23" s="252"/>
      <c r="L23" s="252"/>
      <c r="M23" s="5"/>
      <c r="N23" s="252"/>
      <c r="O23" s="254" t="str">
        <f t="shared" si="3"/>
        <v> </v>
      </c>
      <c r="P23" s="256" t="str">
        <f t="shared" si="4"/>
        <v> </v>
      </c>
      <c r="Q23" s="255"/>
      <c r="R23" s="247">
        <f t="shared" si="5"/>
        <v>0</v>
      </c>
      <c r="S23" s="247" t="str">
        <f t="shared" si="0"/>
        <v> </v>
      </c>
      <c r="T23" s="152">
        <f>IF('Individual Cost Statement '!$E$22&lt;1,1,VLOOKUP(Personnel!B23,'Individual Cost Statement '!$E$22:$F$26,2,FALSE))</f>
        <v>1</v>
      </c>
      <c r="U23" s="13" t="str">
        <f t="shared" si="1"/>
        <v> </v>
      </c>
      <c r="V23" s="41">
        <f t="shared" si="6"/>
        <v>17</v>
      </c>
      <c r="W23" s="16"/>
      <c r="X23" s="16"/>
      <c r="Y23" s="16"/>
      <c r="Z23" s="16"/>
      <c r="AA23" s="16"/>
      <c r="AB23" s="16"/>
      <c r="AC23" s="16"/>
      <c r="AD23" s="16"/>
      <c r="AE23" s="16"/>
      <c r="AF23" s="16"/>
      <c r="AG23" s="16"/>
      <c r="AH23" s="16"/>
      <c r="AI23" s="248">
        <f t="shared" si="7"/>
        <v>0</v>
      </c>
    </row>
    <row r="24" spans="1:35" s="3" customFormat="1" ht="13.5" thickBot="1">
      <c r="A24" s="21">
        <v>18</v>
      </c>
      <c r="B24" s="16"/>
      <c r="C24" s="5"/>
      <c r="D24" s="5"/>
      <c r="E24" s="5"/>
      <c r="F24" s="5"/>
      <c r="G24" s="5"/>
      <c r="H24" s="5"/>
      <c r="I24" s="246">
        <f t="shared" si="2"/>
        <v>0</v>
      </c>
      <c r="J24" s="252"/>
      <c r="K24" s="252"/>
      <c r="L24" s="252"/>
      <c r="M24" s="5"/>
      <c r="N24" s="252"/>
      <c r="O24" s="254" t="str">
        <f t="shared" si="3"/>
        <v> </v>
      </c>
      <c r="P24" s="256" t="str">
        <f t="shared" si="4"/>
        <v> </v>
      </c>
      <c r="Q24" s="255"/>
      <c r="R24" s="247">
        <f t="shared" si="5"/>
        <v>0</v>
      </c>
      <c r="S24" s="247" t="str">
        <f t="shared" si="0"/>
        <v> </v>
      </c>
      <c r="T24" s="152">
        <f>IF('Individual Cost Statement '!$E$22&lt;1,1,VLOOKUP(Personnel!B24,'Individual Cost Statement '!$E$22:$F$26,2,FALSE))</f>
        <v>1</v>
      </c>
      <c r="U24" s="13" t="str">
        <f t="shared" si="1"/>
        <v> </v>
      </c>
      <c r="V24" s="41">
        <f t="shared" si="6"/>
        <v>18</v>
      </c>
      <c r="W24" s="16"/>
      <c r="X24" s="16"/>
      <c r="Y24" s="16"/>
      <c r="Z24" s="16"/>
      <c r="AA24" s="16"/>
      <c r="AB24" s="16"/>
      <c r="AC24" s="16"/>
      <c r="AD24" s="16"/>
      <c r="AE24" s="16"/>
      <c r="AF24" s="16"/>
      <c r="AG24" s="16"/>
      <c r="AH24" s="16"/>
      <c r="AI24" s="248">
        <f t="shared" si="7"/>
        <v>0</v>
      </c>
    </row>
    <row r="25" spans="1:35" s="3" customFormat="1" ht="13.5" thickBot="1">
      <c r="A25" s="21">
        <v>19</v>
      </c>
      <c r="B25" s="16"/>
      <c r="C25" s="5"/>
      <c r="D25" s="5"/>
      <c r="E25" s="5"/>
      <c r="F25" s="5"/>
      <c r="G25" s="5"/>
      <c r="H25" s="5"/>
      <c r="I25" s="246">
        <f t="shared" si="2"/>
        <v>0</v>
      </c>
      <c r="J25" s="252"/>
      <c r="K25" s="252"/>
      <c r="L25" s="252"/>
      <c r="M25" s="5"/>
      <c r="N25" s="252"/>
      <c r="O25" s="254" t="str">
        <f t="shared" si="3"/>
        <v> </v>
      </c>
      <c r="P25" s="256" t="str">
        <f t="shared" si="4"/>
        <v> </v>
      </c>
      <c r="Q25" s="255"/>
      <c r="R25" s="247">
        <f t="shared" si="5"/>
        <v>0</v>
      </c>
      <c r="S25" s="247" t="str">
        <f t="shared" si="0"/>
        <v> </v>
      </c>
      <c r="T25" s="152">
        <f>IF('Individual Cost Statement '!$E$22&lt;1,1,VLOOKUP(Personnel!B25,'Individual Cost Statement '!$E$22:$F$26,2,FALSE))</f>
        <v>1</v>
      </c>
      <c r="U25" s="13" t="str">
        <f t="shared" si="1"/>
        <v> </v>
      </c>
      <c r="V25" s="41">
        <f t="shared" si="6"/>
        <v>19</v>
      </c>
      <c r="W25" s="16"/>
      <c r="X25" s="16"/>
      <c r="Y25" s="16"/>
      <c r="Z25" s="16"/>
      <c r="AA25" s="16"/>
      <c r="AB25" s="16"/>
      <c r="AC25" s="16"/>
      <c r="AD25" s="16"/>
      <c r="AE25" s="16"/>
      <c r="AF25" s="16"/>
      <c r="AG25" s="16"/>
      <c r="AH25" s="16"/>
      <c r="AI25" s="248">
        <f t="shared" si="7"/>
        <v>0</v>
      </c>
    </row>
    <row r="26" spans="1:35" s="3" customFormat="1" ht="13.5" thickBot="1">
      <c r="A26" s="21">
        <v>20</v>
      </c>
      <c r="B26" s="16"/>
      <c r="C26" s="5"/>
      <c r="D26" s="5"/>
      <c r="E26" s="5"/>
      <c r="F26" s="5"/>
      <c r="G26" s="5"/>
      <c r="H26" s="5"/>
      <c r="I26" s="246">
        <f t="shared" si="2"/>
        <v>0</v>
      </c>
      <c r="J26" s="252"/>
      <c r="K26" s="252"/>
      <c r="L26" s="252"/>
      <c r="M26" s="5"/>
      <c r="N26" s="252"/>
      <c r="O26" s="254" t="str">
        <f t="shared" si="3"/>
        <v> </v>
      </c>
      <c r="P26" s="256" t="str">
        <f t="shared" si="4"/>
        <v> </v>
      </c>
      <c r="Q26" s="255"/>
      <c r="R26" s="247">
        <f t="shared" si="5"/>
        <v>0</v>
      </c>
      <c r="S26" s="247" t="str">
        <f t="shared" si="0"/>
        <v> </v>
      </c>
      <c r="T26" s="152">
        <f>IF('Individual Cost Statement '!$E$22&lt;1,1,VLOOKUP(Personnel!B26,'Individual Cost Statement '!$E$22:$F$26,2,FALSE))</f>
        <v>1</v>
      </c>
      <c r="U26" s="13" t="str">
        <f t="shared" si="1"/>
        <v> </v>
      </c>
      <c r="V26" s="41">
        <f t="shared" si="6"/>
        <v>20</v>
      </c>
      <c r="W26" s="16"/>
      <c r="X26" s="16"/>
      <c r="Y26" s="16"/>
      <c r="Z26" s="16"/>
      <c r="AA26" s="16"/>
      <c r="AB26" s="16"/>
      <c r="AC26" s="16"/>
      <c r="AD26" s="16"/>
      <c r="AE26" s="16"/>
      <c r="AF26" s="16"/>
      <c r="AG26" s="16"/>
      <c r="AH26" s="16"/>
      <c r="AI26" s="248">
        <f t="shared" si="7"/>
        <v>0</v>
      </c>
    </row>
    <row r="27" spans="1:35" s="3" customFormat="1" ht="13.5" thickBot="1">
      <c r="A27" s="21">
        <v>21</v>
      </c>
      <c r="B27" s="16"/>
      <c r="C27" s="5"/>
      <c r="D27" s="5"/>
      <c r="E27" s="5"/>
      <c r="F27" s="5"/>
      <c r="G27" s="5"/>
      <c r="H27" s="5"/>
      <c r="I27" s="246">
        <f t="shared" si="2"/>
        <v>0</v>
      </c>
      <c r="J27" s="252"/>
      <c r="K27" s="252"/>
      <c r="L27" s="252"/>
      <c r="M27" s="5"/>
      <c r="N27" s="252"/>
      <c r="O27" s="254" t="str">
        <f t="shared" si="3"/>
        <v> </v>
      </c>
      <c r="P27" s="256" t="str">
        <f t="shared" si="4"/>
        <v> </v>
      </c>
      <c r="Q27" s="255"/>
      <c r="R27" s="247">
        <f t="shared" si="5"/>
        <v>0</v>
      </c>
      <c r="S27" s="247" t="str">
        <f t="shared" si="0"/>
        <v> </v>
      </c>
      <c r="T27" s="152">
        <f>IF('Individual Cost Statement '!$E$22&lt;1,1,VLOOKUP(Personnel!B27,'Individual Cost Statement '!$E$22:$F$26,2,FALSE))</f>
        <v>1</v>
      </c>
      <c r="U27" s="13" t="str">
        <f t="shared" si="1"/>
        <v> </v>
      </c>
      <c r="V27" s="41">
        <f t="shared" si="6"/>
        <v>21</v>
      </c>
      <c r="W27" s="16"/>
      <c r="X27" s="16"/>
      <c r="Y27" s="16"/>
      <c r="Z27" s="16"/>
      <c r="AA27" s="16"/>
      <c r="AB27" s="16"/>
      <c r="AC27" s="16"/>
      <c r="AD27" s="16"/>
      <c r="AE27" s="16"/>
      <c r="AF27" s="16"/>
      <c r="AG27" s="16"/>
      <c r="AH27" s="16"/>
      <c r="AI27" s="248">
        <f t="shared" si="7"/>
        <v>0</v>
      </c>
    </row>
    <row r="28" spans="1:35" s="3" customFormat="1" ht="13.5" thickBot="1">
      <c r="A28" s="21">
        <v>22</v>
      </c>
      <c r="B28" s="16"/>
      <c r="C28" s="5"/>
      <c r="D28" s="5"/>
      <c r="E28" s="5"/>
      <c r="F28" s="5"/>
      <c r="G28" s="5"/>
      <c r="H28" s="5"/>
      <c r="I28" s="246">
        <f t="shared" si="2"/>
        <v>0</v>
      </c>
      <c r="J28" s="252"/>
      <c r="K28" s="252"/>
      <c r="L28" s="252"/>
      <c r="M28" s="5"/>
      <c r="N28" s="252"/>
      <c r="O28" s="254" t="str">
        <f t="shared" si="3"/>
        <v> </v>
      </c>
      <c r="P28" s="256" t="str">
        <f t="shared" si="4"/>
        <v> </v>
      </c>
      <c r="Q28" s="255"/>
      <c r="R28" s="247">
        <f t="shared" si="5"/>
        <v>0</v>
      </c>
      <c r="S28" s="247" t="str">
        <f t="shared" si="0"/>
        <v> </v>
      </c>
      <c r="T28" s="152">
        <f>IF('Individual Cost Statement '!$E$22&lt;1,1,VLOOKUP(Personnel!B28,'Individual Cost Statement '!$E$22:$F$26,2,FALSE))</f>
        <v>1</v>
      </c>
      <c r="U28" s="13" t="str">
        <f t="shared" si="1"/>
        <v> </v>
      </c>
      <c r="V28" s="41">
        <f t="shared" si="6"/>
        <v>22</v>
      </c>
      <c r="W28" s="16"/>
      <c r="X28" s="16"/>
      <c r="Y28" s="16"/>
      <c r="Z28" s="16"/>
      <c r="AA28" s="16"/>
      <c r="AB28" s="16"/>
      <c r="AC28" s="16"/>
      <c r="AD28" s="16"/>
      <c r="AE28" s="16"/>
      <c r="AF28" s="16"/>
      <c r="AG28" s="16"/>
      <c r="AH28" s="16"/>
      <c r="AI28" s="248">
        <f t="shared" si="7"/>
        <v>0</v>
      </c>
    </row>
    <row r="29" spans="1:35" s="3" customFormat="1" ht="14.25" thickBot="1">
      <c r="A29" s="21">
        <v>23</v>
      </c>
      <c r="B29" s="16"/>
      <c r="C29" s="4"/>
      <c r="D29" s="4"/>
      <c r="E29" s="5"/>
      <c r="F29" s="5"/>
      <c r="G29" s="5"/>
      <c r="H29" s="5"/>
      <c r="I29" s="246">
        <f t="shared" si="2"/>
        <v>0</v>
      </c>
      <c r="J29" s="252"/>
      <c r="K29" s="252"/>
      <c r="L29" s="252"/>
      <c r="M29" s="5"/>
      <c r="N29" s="252"/>
      <c r="O29" s="254" t="str">
        <f t="shared" si="3"/>
        <v> </v>
      </c>
      <c r="P29" s="256" t="str">
        <f t="shared" si="4"/>
        <v> </v>
      </c>
      <c r="Q29" s="255"/>
      <c r="R29" s="247">
        <f t="shared" si="5"/>
        <v>0</v>
      </c>
      <c r="S29" s="247" t="str">
        <f t="shared" si="0"/>
        <v> </v>
      </c>
      <c r="T29" s="152">
        <f>IF('Individual Cost Statement '!$E$22&lt;1,1,VLOOKUP(Personnel!B29,'Individual Cost Statement '!$E$22:$F$26,2,FALSE))</f>
        <v>1</v>
      </c>
      <c r="U29" s="13" t="str">
        <f t="shared" si="1"/>
        <v> </v>
      </c>
      <c r="V29" s="41">
        <f t="shared" si="6"/>
        <v>23</v>
      </c>
      <c r="W29" s="16"/>
      <c r="X29" s="16"/>
      <c r="Y29" s="16"/>
      <c r="Z29" s="16"/>
      <c r="AA29" s="16"/>
      <c r="AB29" s="16"/>
      <c r="AC29" s="16"/>
      <c r="AD29" s="16"/>
      <c r="AE29" s="16"/>
      <c r="AF29" s="16"/>
      <c r="AG29" s="16"/>
      <c r="AH29" s="16"/>
      <c r="AI29" s="248">
        <f t="shared" si="7"/>
        <v>0</v>
      </c>
    </row>
    <row r="30" spans="1:35" s="3" customFormat="1" ht="14.25" thickBot="1">
      <c r="A30" s="21">
        <v>24</v>
      </c>
      <c r="B30" s="16"/>
      <c r="C30" s="4"/>
      <c r="D30" s="4"/>
      <c r="E30" s="5"/>
      <c r="F30" s="5"/>
      <c r="G30" s="5"/>
      <c r="H30" s="5"/>
      <c r="I30" s="246">
        <f t="shared" si="2"/>
        <v>0</v>
      </c>
      <c r="J30" s="252"/>
      <c r="K30" s="252"/>
      <c r="L30" s="252"/>
      <c r="M30" s="5"/>
      <c r="N30" s="252"/>
      <c r="O30" s="254" t="str">
        <f t="shared" si="3"/>
        <v> </v>
      </c>
      <c r="P30" s="256" t="str">
        <f t="shared" si="4"/>
        <v> </v>
      </c>
      <c r="Q30" s="255"/>
      <c r="R30" s="247">
        <f t="shared" si="5"/>
        <v>0</v>
      </c>
      <c r="S30" s="247" t="str">
        <f t="shared" si="0"/>
        <v> </v>
      </c>
      <c r="T30" s="152">
        <f>IF('Individual Cost Statement '!$E$22&lt;1,1,VLOOKUP(Personnel!B30,'Individual Cost Statement '!$E$22:$F$26,2,FALSE))</f>
        <v>1</v>
      </c>
      <c r="U30" s="13" t="str">
        <f t="shared" si="1"/>
        <v> </v>
      </c>
      <c r="V30" s="41">
        <f t="shared" si="6"/>
        <v>24</v>
      </c>
      <c r="W30" s="16"/>
      <c r="X30" s="16"/>
      <c r="Y30" s="16"/>
      <c r="Z30" s="16"/>
      <c r="AA30" s="16"/>
      <c r="AB30" s="16"/>
      <c r="AC30" s="16"/>
      <c r="AD30" s="16"/>
      <c r="AE30" s="16"/>
      <c r="AF30" s="16"/>
      <c r="AG30" s="16"/>
      <c r="AH30" s="16"/>
      <c r="AI30" s="248">
        <f t="shared" si="7"/>
        <v>0</v>
      </c>
    </row>
    <row r="31" spans="1:35" s="3" customFormat="1" ht="14.25" thickBot="1">
      <c r="A31" s="21">
        <v>25</v>
      </c>
      <c r="B31" s="16"/>
      <c r="C31" s="4"/>
      <c r="D31" s="4"/>
      <c r="E31" s="5"/>
      <c r="F31" s="5"/>
      <c r="G31" s="5"/>
      <c r="H31" s="5"/>
      <c r="I31" s="246">
        <f t="shared" si="2"/>
        <v>0</v>
      </c>
      <c r="J31" s="252"/>
      <c r="K31" s="252"/>
      <c r="L31" s="252"/>
      <c r="M31" s="5"/>
      <c r="N31" s="252"/>
      <c r="O31" s="254" t="str">
        <f t="shared" si="3"/>
        <v> </v>
      </c>
      <c r="P31" s="256" t="str">
        <f t="shared" si="4"/>
        <v> </v>
      </c>
      <c r="Q31" s="255"/>
      <c r="R31" s="247">
        <f t="shared" si="5"/>
        <v>0</v>
      </c>
      <c r="S31" s="247" t="str">
        <f t="shared" si="0"/>
        <v> </v>
      </c>
      <c r="T31" s="152">
        <f>IF('Individual Cost Statement '!$E$22&lt;1,1,VLOOKUP(Personnel!B31,'Individual Cost Statement '!$E$22:$F$26,2,FALSE))</f>
        <v>1</v>
      </c>
      <c r="U31" s="13" t="str">
        <f t="shared" si="1"/>
        <v> </v>
      </c>
      <c r="V31" s="41">
        <f t="shared" si="6"/>
        <v>25</v>
      </c>
      <c r="W31" s="16"/>
      <c r="X31" s="16"/>
      <c r="Y31" s="16"/>
      <c r="Z31" s="16"/>
      <c r="AA31" s="16"/>
      <c r="AB31" s="16"/>
      <c r="AC31" s="16"/>
      <c r="AD31" s="16"/>
      <c r="AE31" s="16"/>
      <c r="AF31" s="16"/>
      <c r="AG31" s="16"/>
      <c r="AH31" s="16"/>
      <c r="AI31" s="248">
        <f t="shared" si="7"/>
        <v>0</v>
      </c>
    </row>
    <row r="32" spans="1:35" s="3" customFormat="1" ht="14.25" thickBot="1">
      <c r="A32" s="21">
        <v>26</v>
      </c>
      <c r="B32" s="16"/>
      <c r="C32" s="4"/>
      <c r="D32" s="4"/>
      <c r="E32" s="5"/>
      <c r="F32" s="5"/>
      <c r="G32" s="5"/>
      <c r="H32" s="5"/>
      <c r="I32" s="246">
        <f t="shared" si="2"/>
        <v>0</v>
      </c>
      <c r="J32" s="252"/>
      <c r="K32" s="252"/>
      <c r="L32" s="252"/>
      <c r="M32" s="5"/>
      <c r="N32" s="252"/>
      <c r="O32" s="254" t="str">
        <f t="shared" si="3"/>
        <v> </v>
      </c>
      <c r="P32" s="256" t="str">
        <f t="shared" si="4"/>
        <v> </v>
      </c>
      <c r="Q32" s="255"/>
      <c r="R32" s="247">
        <f t="shared" si="5"/>
        <v>0</v>
      </c>
      <c r="S32" s="247" t="str">
        <f t="shared" si="0"/>
        <v> </v>
      </c>
      <c r="T32" s="152">
        <f>IF('Individual Cost Statement '!$E$22&lt;1,1,VLOOKUP(Personnel!B32,'Individual Cost Statement '!$E$22:$F$26,2,FALSE))</f>
        <v>1</v>
      </c>
      <c r="U32" s="13" t="str">
        <f t="shared" si="1"/>
        <v> </v>
      </c>
      <c r="V32" s="41">
        <f t="shared" si="6"/>
        <v>26</v>
      </c>
      <c r="W32" s="16"/>
      <c r="X32" s="16"/>
      <c r="Y32" s="16"/>
      <c r="Z32" s="16"/>
      <c r="AA32" s="16"/>
      <c r="AB32" s="16"/>
      <c r="AC32" s="16"/>
      <c r="AD32" s="16"/>
      <c r="AE32" s="16"/>
      <c r="AF32" s="16"/>
      <c r="AG32" s="16"/>
      <c r="AH32" s="16"/>
      <c r="AI32" s="248">
        <f t="shared" si="7"/>
        <v>0</v>
      </c>
    </row>
    <row r="33" spans="1:35" s="3" customFormat="1" ht="14.25" thickBot="1">
      <c r="A33" s="21">
        <v>27</v>
      </c>
      <c r="B33" s="16"/>
      <c r="C33" s="4"/>
      <c r="D33" s="4"/>
      <c r="E33" s="5"/>
      <c r="F33" s="5"/>
      <c r="G33" s="5"/>
      <c r="H33" s="5"/>
      <c r="I33" s="246">
        <f t="shared" si="2"/>
        <v>0</v>
      </c>
      <c r="J33" s="252"/>
      <c r="K33" s="252"/>
      <c r="L33" s="252"/>
      <c r="M33" s="5"/>
      <c r="N33" s="252"/>
      <c r="O33" s="254" t="str">
        <f t="shared" si="3"/>
        <v> </v>
      </c>
      <c r="P33" s="256" t="str">
        <f t="shared" si="4"/>
        <v> </v>
      </c>
      <c r="Q33" s="255"/>
      <c r="R33" s="247">
        <f t="shared" si="5"/>
        <v>0</v>
      </c>
      <c r="S33" s="247" t="str">
        <f t="shared" si="0"/>
        <v> </v>
      </c>
      <c r="T33" s="152">
        <f>IF('Individual Cost Statement '!$E$22&lt;1,1,VLOOKUP(Personnel!B33,'Individual Cost Statement '!$E$22:$F$26,2,FALSE))</f>
        <v>1</v>
      </c>
      <c r="U33" s="13" t="str">
        <f t="shared" si="1"/>
        <v> </v>
      </c>
      <c r="V33" s="41">
        <f t="shared" si="6"/>
        <v>27</v>
      </c>
      <c r="W33" s="16"/>
      <c r="X33" s="16"/>
      <c r="Y33" s="16"/>
      <c r="Z33" s="16"/>
      <c r="AA33" s="16"/>
      <c r="AB33" s="16"/>
      <c r="AC33" s="16"/>
      <c r="AD33" s="16"/>
      <c r="AE33" s="16"/>
      <c r="AF33" s="16"/>
      <c r="AG33" s="16"/>
      <c r="AH33" s="16"/>
      <c r="AI33" s="248">
        <f t="shared" si="7"/>
        <v>0</v>
      </c>
    </row>
    <row r="34" spans="1:35" s="3" customFormat="1" ht="14.25" thickBot="1">
      <c r="A34" s="21">
        <v>28</v>
      </c>
      <c r="B34" s="16"/>
      <c r="C34" s="4"/>
      <c r="D34" s="4"/>
      <c r="E34" s="5"/>
      <c r="F34" s="5"/>
      <c r="G34" s="5"/>
      <c r="H34" s="5"/>
      <c r="I34" s="246">
        <f t="shared" si="2"/>
        <v>0</v>
      </c>
      <c r="J34" s="252"/>
      <c r="K34" s="252"/>
      <c r="L34" s="252"/>
      <c r="M34" s="5"/>
      <c r="N34" s="252"/>
      <c r="O34" s="254" t="str">
        <f t="shared" si="3"/>
        <v> </v>
      </c>
      <c r="P34" s="256" t="str">
        <f t="shared" si="4"/>
        <v> </v>
      </c>
      <c r="Q34" s="255"/>
      <c r="R34" s="247">
        <f t="shared" si="5"/>
        <v>0</v>
      </c>
      <c r="S34" s="247" t="str">
        <f t="shared" si="0"/>
        <v> </v>
      </c>
      <c r="T34" s="152">
        <f>IF('Individual Cost Statement '!$E$22&lt;1,1,VLOOKUP(Personnel!B34,'Individual Cost Statement '!$E$22:$F$26,2,FALSE))</f>
        <v>1</v>
      </c>
      <c r="U34" s="13" t="str">
        <f t="shared" si="1"/>
        <v> </v>
      </c>
      <c r="V34" s="41">
        <f t="shared" si="6"/>
        <v>28</v>
      </c>
      <c r="W34" s="16"/>
      <c r="X34" s="16"/>
      <c r="Y34" s="16"/>
      <c r="Z34" s="16"/>
      <c r="AA34" s="16"/>
      <c r="AB34" s="16"/>
      <c r="AC34" s="16"/>
      <c r="AD34" s="16"/>
      <c r="AE34" s="16"/>
      <c r="AF34" s="16"/>
      <c r="AG34" s="16"/>
      <c r="AH34" s="16"/>
      <c r="AI34" s="248">
        <f t="shared" si="7"/>
        <v>0</v>
      </c>
    </row>
    <row r="35" spans="1:35" s="3" customFormat="1" ht="14.25" thickBot="1">
      <c r="A35" s="21">
        <v>29</v>
      </c>
      <c r="B35" s="16"/>
      <c r="C35" s="4"/>
      <c r="D35" s="4"/>
      <c r="E35" s="5"/>
      <c r="F35" s="5"/>
      <c r="G35" s="5"/>
      <c r="H35" s="5"/>
      <c r="I35" s="246">
        <f t="shared" si="2"/>
        <v>0</v>
      </c>
      <c r="J35" s="252"/>
      <c r="K35" s="252"/>
      <c r="L35" s="252"/>
      <c r="M35" s="5"/>
      <c r="N35" s="252"/>
      <c r="O35" s="254" t="str">
        <f t="shared" si="3"/>
        <v> </v>
      </c>
      <c r="P35" s="256" t="str">
        <f t="shared" si="4"/>
        <v> </v>
      </c>
      <c r="Q35" s="255"/>
      <c r="R35" s="247">
        <f t="shared" si="5"/>
        <v>0</v>
      </c>
      <c r="S35" s="247" t="str">
        <f t="shared" si="0"/>
        <v> </v>
      </c>
      <c r="T35" s="152">
        <f>IF('Individual Cost Statement '!$E$22&lt;1,1,VLOOKUP(Personnel!B35,'Individual Cost Statement '!$E$22:$F$26,2,FALSE))</f>
        <v>1</v>
      </c>
      <c r="U35" s="13" t="str">
        <f t="shared" si="1"/>
        <v> </v>
      </c>
      <c r="V35" s="41">
        <f t="shared" si="6"/>
        <v>29</v>
      </c>
      <c r="W35" s="16"/>
      <c r="X35" s="16"/>
      <c r="Y35" s="16"/>
      <c r="Z35" s="16"/>
      <c r="AA35" s="16"/>
      <c r="AB35" s="16"/>
      <c r="AC35" s="16"/>
      <c r="AD35" s="16"/>
      <c r="AE35" s="16"/>
      <c r="AF35" s="16"/>
      <c r="AG35" s="16"/>
      <c r="AH35" s="16"/>
      <c r="AI35" s="248">
        <f t="shared" si="7"/>
        <v>0</v>
      </c>
    </row>
    <row r="36" spans="1:35" s="3" customFormat="1" ht="14.25" thickBot="1">
      <c r="A36" s="21">
        <v>30</v>
      </c>
      <c r="B36" s="16"/>
      <c r="C36" s="4"/>
      <c r="D36" s="4"/>
      <c r="E36" s="5"/>
      <c r="F36" s="5"/>
      <c r="G36" s="5"/>
      <c r="H36" s="5"/>
      <c r="I36" s="246">
        <f t="shared" si="2"/>
        <v>0</v>
      </c>
      <c r="J36" s="252"/>
      <c r="K36" s="252"/>
      <c r="L36" s="252"/>
      <c r="M36" s="5"/>
      <c r="N36" s="252"/>
      <c r="O36" s="254" t="str">
        <f t="shared" si="3"/>
        <v> </v>
      </c>
      <c r="P36" s="256" t="str">
        <f t="shared" si="4"/>
        <v> </v>
      </c>
      <c r="Q36" s="255"/>
      <c r="R36" s="247">
        <f t="shared" si="5"/>
        <v>0</v>
      </c>
      <c r="S36" s="247" t="str">
        <f t="shared" si="0"/>
        <v> </v>
      </c>
      <c r="T36" s="152">
        <f>IF('Individual Cost Statement '!$E$22&lt;1,1,VLOOKUP(Personnel!B36,'Individual Cost Statement '!$E$22:$F$26,2,FALSE))</f>
        <v>1</v>
      </c>
      <c r="U36" s="13" t="str">
        <f t="shared" si="1"/>
        <v> </v>
      </c>
      <c r="V36" s="41">
        <f t="shared" si="6"/>
        <v>30</v>
      </c>
      <c r="W36" s="16"/>
      <c r="X36" s="16"/>
      <c r="Y36" s="16"/>
      <c r="Z36" s="16"/>
      <c r="AA36" s="16"/>
      <c r="AB36" s="16"/>
      <c r="AC36" s="16"/>
      <c r="AD36" s="16"/>
      <c r="AE36" s="16"/>
      <c r="AF36" s="16"/>
      <c r="AG36" s="16"/>
      <c r="AH36" s="16"/>
      <c r="AI36" s="248">
        <f t="shared" si="7"/>
        <v>0</v>
      </c>
    </row>
    <row r="37" spans="1:35" s="3" customFormat="1" ht="13.5" thickBot="1">
      <c r="A37" s="133" t="s">
        <v>73</v>
      </c>
      <c r="B37" s="134"/>
      <c r="C37" s="134"/>
      <c r="D37" s="134"/>
      <c r="E37" s="134"/>
      <c r="F37" s="134"/>
      <c r="G37" s="134"/>
      <c r="H37" s="134"/>
      <c r="I37" s="134"/>
      <c r="J37" s="134"/>
      <c r="K37" s="134"/>
      <c r="L37" s="134"/>
      <c r="M37" s="134"/>
      <c r="N37" s="134"/>
      <c r="O37" s="134"/>
      <c r="P37" s="134"/>
      <c r="Q37" s="134"/>
      <c r="R37" s="134"/>
      <c r="S37" s="134"/>
      <c r="T37" s="135"/>
      <c r="U37" s="45">
        <f>SUM(U7:U36)</f>
        <v>0</v>
      </c>
      <c r="V37" s="42"/>
      <c r="W37" s="17"/>
      <c r="X37" s="17"/>
      <c r="Y37" s="17"/>
      <c r="Z37" s="17"/>
      <c r="AA37" s="17"/>
      <c r="AB37" s="17"/>
      <c r="AC37" s="17"/>
      <c r="AD37" s="17"/>
      <c r="AE37" s="17"/>
      <c r="AF37" s="17"/>
      <c r="AG37" s="17"/>
      <c r="AH37" s="17"/>
      <c r="AI37" s="18"/>
    </row>
    <row r="38" spans="1:35" s="3" customFormat="1" ht="13.5" thickTop="1">
      <c r="A38" s="64"/>
      <c r="B38" s="64"/>
      <c r="C38" s="64"/>
      <c r="D38" s="64"/>
      <c r="E38" s="64"/>
      <c r="F38" s="64"/>
      <c r="G38" s="64"/>
      <c r="H38" s="64"/>
      <c r="I38" s="64"/>
      <c r="J38" s="64"/>
      <c r="K38" s="64"/>
      <c r="L38" s="64"/>
      <c r="M38" s="64"/>
      <c r="N38" s="64"/>
      <c r="O38" s="64"/>
      <c r="P38" s="64"/>
      <c r="Q38" s="64"/>
      <c r="R38" s="64"/>
      <c r="S38" s="64"/>
      <c r="T38" s="64"/>
      <c r="U38" s="81"/>
      <c r="V38" s="65"/>
      <c r="W38" s="66"/>
      <c r="X38" s="66"/>
      <c r="Y38" s="66"/>
      <c r="Z38" s="66"/>
      <c r="AA38" s="66"/>
      <c r="AB38" s="66"/>
      <c r="AC38" s="66"/>
      <c r="AD38" s="66"/>
      <c r="AE38" s="66"/>
      <c r="AF38" s="66"/>
      <c r="AG38" s="66"/>
      <c r="AH38" s="66"/>
      <c r="AI38" s="66"/>
    </row>
    <row r="39" spans="3:4" ht="7.5" customHeight="1" thickBot="1">
      <c r="C39" s="1"/>
      <c r="D39" s="1"/>
    </row>
    <row r="40" spans="1:36" ht="13.5" thickBot="1">
      <c r="A40" s="426" t="s">
        <v>46</v>
      </c>
      <c r="B40" s="427"/>
      <c r="C40" s="427"/>
      <c r="D40" s="427"/>
      <c r="E40" s="427"/>
      <c r="F40" s="427"/>
      <c r="G40" s="427"/>
      <c r="H40" s="427"/>
      <c r="I40" s="427"/>
      <c r="J40" s="427"/>
      <c r="K40" s="427"/>
      <c r="L40" s="427"/>
      <c r="M40" s="427"/>
      <c r="N40" s="427"/>
      <c r="O40" s="427"/>
      <c r="P40" s="427"/>
      <c r="Q40" s="427"/>
      <c r="R40" s="427"/>
      <c r="S40" s="427"/>
      <c r="T40" s="427"/>
      <c r="U40" s="428"/>
      <c r="V40" s="36"/>
      <c r="W40" s="36"/>
      <c r="X40" s="36"/>
      <c r="Y40" s="36"/>
      <c r="Z40" s="36"/>
      <c r="AA40" s="36"/>
      <c r="AB40" s="36"/>
      <c r="AC40" s="36"/>
      <c r="AD40" s="36"/>
      <c r="AE40" s="36"/>
      <c r="AF40" s="36"/>
      <c r="AG40" s="54"/>
      <c r="AH40" s="54"/>
      <c r="AI40" s="54"/>
      <c r="AJ40" s="19"/>
    </row>
    <row r="41" spans="1:36" ht="12.75">
      <c r="A41" s="59" t="s">
        <v>47</v>
      </c>
      <c r="B41" s="429" t="s">
        <v>48</v>
      </c>
      <c r="C41" s="429"/>
      <c r="D41" s="429"/>
      <c r="E41" s="429"/>
      <c r="F41" s="429"/>
      <c r="G41" s="429"/>
      <c r="H41" s="429"/>
      <c r="I41" s="429"/>
      <c r="J41" s="429"/>
      <c r="K41" s="429"/>
      <c r="L41" s="429"/>
      <c r="M41" s="429"/>
      <c r="N41" s="429"/>
      <c r="O41" s="429"/>
      <c r="P41" s="429"/>
      <c r="Q41" s="429"/>
      <c r="R41" s="429"/>
      <c r="S41" s="429"/>
      <c r="T41" s="429"/>
      <c r="U41" s="429"/>
      <c r="V41" s="36"/>
      <c r="W41" s="37"/>
      <c r="X41" s="37"/>
      <c r="Y41" s="37"/>
      <c r="Z41" s="37"/>
      <c r="AA41" s="37"/>
      <c r="AB41" s="37"/>
      <c r="AC41" s="37"/>
      <c r="AD41" s="37"/>
      <c r="AE41" s="37"/>
      <c r="AF41" s="37"/>
      <c r="AG41" s="53"/>
      <c r="AH41" s="53"/>
      <c r="AI41" s="53"/>
      <c r="AJ41" s="19"/>
    </row>
    <row r="42" spans="1:36" s="36" customFormat="1" ht="11.25">
      <c r="A42" s="60" t="s">
        <v>4</v>
      </c>
      <c r="B42" s="415" t="s">
        <v>108</v>
      </c>
      <c r="C42" s="416"/>
      <c r="D42" s="416"/>
      <c r="E42" s="416"/>
      <c r="F42" s="416"/>
      <c r="G42" s="416"/>
      <c r="H42" s="416"/>
      <c r="I42" s="416"/>
      <c r="J42" s="416"/>
      <c r="K42" s="416"/>
      <c r="L42" s="416"/>
      <c r="M42" s="416"/>
      <c r="N42" s="416"/>
      <c r="O42" s="416"/>
      <c r="P42" s="416"/>
      <c r="Q42" s="416"/>
      <c r="R42" s="416"/>
      <c r="S42" s="416"/>
      <c r="T42" s="416"/>
      <c r="U42" s="417"/>
      <c r="AG42" s="55"/>
      <c r="AH42" s="55"/>
      <c r="AI42" s="55"/>
      <c r="AJ42" s="37"/>
    </row>
    <row r="43" spans="1:36" s="36" customFormat="1" ht="12.75">
      <c r="A43" s="60" t="s">
        <v>5</v>
      </c>
      <c r="B43" s="412" t="s">
        <v>296</v>
      </c>
      <c r="C43" s="413"/>
      <c r="D43" s="413"/>
      <c r="E43" s="413"/>
      <c r="F43" s="413"/>
      <c r="G43" s="413"/>
      <c r="H43" s="413"/>
      <c r="I43" s="413"/>
      <c r="J43" s="413"/>
      <c r="K43" s="413"/>
      <c r="L43" s="413"/>
      <c r="M43" s="413"/>
      <c r="N43" s="413"/>
      <c r="O43" s="413"/>
      <c r="P43" s="413"/>
      <c r="Q43" s="413"/>
      <c r="R43" s="413"/>
      <c r="S43" s="413"/>
      <c r="T43" s="413"/>
      <c r="U43" s="414"/>
      <c r="AG43" s="56"/>
      <c r="AH43" s="56"/>
      <c r="AI43" s="56"/>
      <c r="AJ43" s="37"/>
    </row>
    <row r="44" spans="1:36" s="36" customFormat="1" ht="12.75">
      <c r="A44" s="57" t="s">
        <v>285</v>
      </c>
      <c r="B44" s="233" t="s">
        <v>1</v>
      </c>
      <c r="C44" s="234"/>
      <c r="D44" s="234"/>
      <c r="E44" s="234"/>
      <c r="F44" s="234"/>
      <c r="G44" s="234"/>
      <c r="H44" s="234"/>
      <c r="I44" s="234"/>
      <c r="J44" s="234"/>
      <c r="K44" s="234"/>
      <c r="L44" s="234"/>
      <c r="M44" s="234"/>
      <c r="N44" s="234"/>
      <c r="O44" s="234"/>
      <c r="P44" s="234"/>
      <c r="Q44" s="234"/>
      <c r="R44" s="234"/>
      <c r="S44" s="234"/>
      <c r="T44" s="234"/>
      <c r="U44" s="235"/>
      <c r="AG44" s="56"/>
      <c r="AH44" s="56"/>
      <c r="AI44" s="56"/>
      <c r="AJ44" s="37"/>
    </row>
    <row r="45" spans="1:36" s="36" customFormat="1" ht="11.25">
      <c r="A45" s="57" t="s">
        <v>246</v>
      </c>
      <c r="B45" s="408" t="s">
        <v>287</v>
      </c>
      <c r="C45" s="409"/>
      <c r="D45" s="409"/>
      <c r="E45" s="409"/>
      <c r="F45" s="409"/>
      <c r="G45" s="409"/>
      <c r="H45" s="409"/>
      <c r="I45" s="409"/>
      <c r="J45" s="409"/>
      <c r="K45" s="409"/>
      <c r="L45" s="409"/>
      <c r="M45" s="409"/>
      <c r="N45" s="409"/>
      <c r="O45" s="409"/>
      <c r="P45" s="409"/>
      <c r="Q45" s="409"/>
      <c r="R45" s="409"/>
      <c r="S45" s="409"/>
      <c r="T45" s="409"/>
      <c r="U45" s="409"/>
      <c r="V45" s="39"/>
      <c r="W45" s="37"/>
      <c r="X45" s="37"/>
      <c r="Y45" s="37"/>
      <c r="Z45" s="37"/>
      <c r="AA45" s="37"/>
      <c r="AB45" s="37"/>
      <c r="AC45" s="37"/>
      <c r="AD45" s="37"/>
      <c r="AE45" s="37"/>
      <c r="AF45" s="37"/>
      <c r="AG45" s="37"/>
      <c r="AH45" s="37"/>
      <c r="AI45" s="37"/>
      <c r="AJ45" s="37"/>
    </row>
    <row r="46" spans="1:36" s="36" customFormat="1" ht="11.25">
      <c r="A46" s="57" t="s">
        <v>247</v>
      </c>
      <c r="B46" s="408" t="s">
        <v>248</v>
      </c>
      <c r="C46" s="409"/>
      <c r="D46" s="409"/>
      <c r="E46" s="409"/>
      <c r="F46" s="409"/>
      <c r="G46" s="409"/>
      <c r="H46" s="409"/>
      <c r="I46" s="409"/>
      <c r="J46" s="409"/>
      <c r="K46" s="409"/>
      <c r="L46" s="409"/>
      <c r="M46" s="409"/>
      <c r="N46" s="409"/>
      <c r="O46" s="409"/>
      <c r="P46" s="409"/>
      <c r="Q46" s="409"/>
      <c r="R46" s="409"/>
      <c r="S46" s="409"/>
      <c r="T46" s="409"/>
      <c r="U46" s="409"/>
      <c r="V46" s="39"/>
      <c r="W46" s="37"/>
      <c r="X46" s="37"/>
      <c r="Y46" s="37"/>
      <c r="Z46" s="37"/>
      <c r="AA46" s="37"/>
      <c r="AB46" s="37"/>
      <c r="AC46" s="37"/>
      <c r="AD46" s="37"/>
      <c r="AE46" s="37"/>
      <c r="AF46" s="37"/>
      <c r="AG46" s="37"/>
      <c r="AH46" s="37"/>
      <c r="AI46" s="37"/>
      <c r="AJ46" s="37"/>
    </row>
    <row r="47" spans="1:36" s="36" customFormat="1" ht="11.25">
      <c r="A47" s="57" t="s">
        <v>264</v>
      </c>
      <c r="B47" s="233" t="s">
        <v>289</v>
      </c>
      <c r="C47" s="236"/>
      <c r="D47" s="236"/>
      <c r="E47" s="236"/>
      <c r="F47" s="236"/>
      <c r="G47" s="236"/>
      <c r="H47" s="236"/>
      <c r="I47" s="236"/>
      <c r="J47" s="236"/>
      <c r="K47" s="236"/>
      <c r="L47" s="236"/>
      <c r="M47" s="236"/>
      <c r="N47" s="236"/>
      <c r="O47" s="236"/>
      <c r="P47" s="236"/>
      <c r="Q47" s="236"/>
      <c r="R47" s="236"/>
      <c r="S47" s="236"/>
      <c r="T47" s="236"/>
      <c r="U47" s="237"/>
      <c r="V47" s="39"/>
      <c r="W47" s="37"/>
      <c r="X47" s="37"/>
      <c r="Y47" s="37"/>
      <c r="Z47" s="37"/>
      <c r="AA47" s="37"/>
      <c r="AB47" s="37"/>
      <c r="AC47" s="37"/>
      <c r="AD47" s="37"/>
      <c r="AE47" s="37"/>
      <c r="AF47" s="37"/>
      <c r="AG47" s="37"/>
      <c r="AH47" s="37"/>
      <c r="AI47" s="37"/>
      <c r="AJ47" s="37"/>
    </row>
    <row r="48" spans="1:36" s="36" customFormat="1" ht="11.25">
      <c r="A48" s="57" t="s">
        <v>268</v>
      </c>
      <c r="B48" s="233" t="s">
        <v>315</v>
      </c>
      <c r="C48" s="236"/>
      <c r="D48" s="236"/>
      <c r="E48" s="236"/>
      <c r="F48" s="236"/>
      <c r="G48" s="236"/>
      <c r="H48" s="236"/>
      <c r="I48" s="236"/>
      <c r="J48" s="236"/>
      <c r="K48" s="236"/>
      <c r="L48" s="236"/>
      <c r="M48" s="236"/>
      <c r="N48" s="236"/>
      <c r="O48" s="236"/>
      <c r="P48" s="236"/>
      <c r="Q48" s="236"/>
      <c r="R48" s="236"/>
      <c r="S48" s="236"/>
      <c r="T48" s="236"/>
      <c r="U48" s="237"/>
      <c r="V48" s="39"/>
      <c r="W48" s="37"/>
      <c r="X48" s="37"/>
      <c r="Y48" s="37"/>
      <c r="Z48" s="37"/>
      <c r="AA48" s="37"/>
      <c r="AB48" s="37"/>
      <c r="AC48" s="37"/>
      <c r="AD48" s="37"/>
      <c r="AE48" s="37"/>
      <c r="AF48" s="37"/>
      <c r="AG48" s="37"/>
      <c r="AH48" s="37"/>
      <c r="AI48" s="37"/>
      <c r="AJ48" s="37"/>
    </row>
    <row r="49" spans="1:36" s="36" customFormat="1" ht="11.25">
      <c r="A49" s="57" t="s">
        <v>286</v>
      </c>
      <c r="B49" s="233" t="s">
        <v>288</v>
      </c>
      <c r="C49" s="236"/>
      <c r="D49" s="236"/>
      <c r="E49" s="236"/>
      <c r="F49" s="236"/>
      <c r="G49" s="236"/>
      <c r="H49" s="236"/>
      <c r="I49" s="236"/>
      <c r="J49" s="236"/>
      <c r="K49" s="236"/>
      <c r="L49" s="236"/>
      <c r="M49" s="236"/>
      <c r="N49" s="236"/>
      <c r="O49" s="236"/>
      <c r="P49" s="236"/>
      <c r="Q49" s="236"/>
      <c r="R49" s="236"/>
      <c r="S49" s="236"/>
      <c r="T49" s="236"/>
      <c r="U49" s="237"/>
      <c r="V49" s="39"/>
      <c r="W49" s="37"/>
      <c r="X49" s="37"/>
      <c r="Y49" s="37"/>
      <c r="Z49" s="37"/>
      <c r="AA49" s="37"/>
      <c r="AB49" s="37"/>
      <c r="AC49" s="37"/>
      <c r="AD49" s="37"/>
      <c r="AE49" s="37"/>
      <c r="AF49" s="37"/>
      <c r="AG49" s="37"/>
      <c r="AH49" s="37"/>
      <c r="AI49" s="37"/>
      <c r="AJ49" s="37"/>
    </row>
    <row r="50" spans="1:22" s="36" customFormat="1" ht="29.25" customHeight="1">
      <c r="A50" s="225" t="s">
        <v>7</v>
      </c>
      <c r="B50" s="418" t="s">
        <v>249</v>
      </c>
      <c r="C50" s="419"/>
      <c r="D50" s="419"/>
      <c r="E50" s="419"/>
      <c r="F50" s="419"/>
      <c r="G50" s="419"/>
      <c r="H50" s="419"/>
      <c r="I50" s="419"/>
      <c r="J50" s="419"/>
      <c r="K50" s="419"/>
      <c r="L50" s="419"/>
      <c r="M50" s="419"/>
      <c r="N50" s="419"/>
      <c r="O50" s="419"/>
      <c r="P50" s="419"/>
      <c r="Q50" s="419"/>
      <c r="R50" s="419"/>
      <c r="S50" s="419"/>
      <c r="T50" s="419"/>
      <c r="U50" s="420"/>
      <c r="V50" s="39"/>
    </row>
    <row r="51" spans="1:22" s="36" customFormat="1" ht="11.25">
      <c r="A51" s="57" t="s">
        <v>242</v>
      </c>
      <c r="B51" s="412" t="s">
        <v>253</v>
      </c>
      <c r="C51" s="413"/>
      <c r="D51" s="413"/>
      <c r="E51" s="413"/>
      <c r="F51" s="413"/>
      <c r="G51" s="413"/>
      <c r="H51" s="413"/>
      <c r="I51" s="413"/>
      <c r="J51" s="413"/>
      <c r="K51" s="413"/>
      <c r="L51" s="413"/>
      <c r="M51" s="413"/>
      <c r="N51" s="413"/>
      <c r="O51" s="413"/>
      <c r="P51" s="413"/>
      <c r="Q51" s="413"/>
      <c r="R51" s="413"/>
      <c r="S51" s="413"/>
      <c r="T51" s="413"/>
      <c r="U51" s="414"/>
      <c r="V51" s="39"/>
    </row>
    <row r="52" spans="1:22" s="36" customFormat="1" ht="11.25">
      <c r="A52" s="57" t="s">
        <v>243</v>
      </c>
      <c r="B52" s="412" t="s">
        <v>252</v>
      </c>
      <c r="C52" s="413"/>
      <c r="D52" s="413"/>
      <c r="E52" s="413"/>
      <c r="F52" s="413"/>
      <c r="G52" s="413"/>
      <c r="H52" s="413"/>
      <c r="I52" s="413"/>
      <c r="J52" s="413"/>
      <c r="K52" s="413"/>
      <c r="L52" s="413"/>
      <c r="M52" s="413"/>
      <c r="N52" s="413"/>
      <c r="O52" s="413"/>
      <c r="P52" s="413"/>
      <c r="Q52" s="413"/>
      <c r="R52" s="413"/>
      <c r="S52" s="413"/>
      <c r="T52" s="413"/>
      <c r="U52" s="414"/>
      <c r="V52" s="39"/>
    </row>
    <row r="53" spans="1:22" s="36" customFormat="1" ht="11.25">
      <c r="A53" s="57" t="s">
        <v>244</v>
      </c>
      <c r="B53" s="412" t="s">
        <v>254</v>
      </c>
      <c r="C53" s="413"/>
      <c r="D53" s="413"/>
      <c r="E53" s="413"/>
      <c r="F53" s="413"/>
      <c r="G53" s="413"/>
      <c r="H53" s="413"/>
      <c r="I53" s="413"/>
      <c r="J53" s="413"/>
      <c r="K53" s="413"/>
      <c r="L53" s="413"/>
      <c r="M53" s="413"/>
      <c r="N53" s="413"/>
      <c r="O53" s="413"/>
      <c r="P53" s="413"/>
      <c r="Q53" s="413"/>
      <c r="R53" s="413"/>
      <c r="S53" s="413"/>
      <c r="T53" s="413"/>
      <c r="U53" s="414"/>
      <c r="V53" s="39"/>
    </row>
    <row r="54" spans="1:22" s="36" customFormat="1" ht="11.25">
      <c r="A54" s="60" t="s">
        <v>8</v>
      </c>
      <c r="B54" s="415" t="s">
        <v>109</v>
      </c>
      <c r="C54" s="416"/>
      <c r="D54" s="416"/>
      <c r="E54" s="416"/>
      <c r="F54" s="416"/>
      <c r="G54" s="416"/>
      <c r="H54" s="416"/>
      <c r="I54" s="416"/>
      <c r="J54" s="416"/>
      <c r="K54" s="416"/>
      <c r="L54" s="416"/>
      <c r="M54" s="416"/>
      <c r="N54" s="416"/>
      <c r="O54" s="416"/>
      <c r="P54" s="416"/>
      <c r="Q54" s="416"/>
      <c r="R54" s="416"/>
      <c r="S54" s="416"/>
      <c r="T54" s="416"/>
      <c r="U54" s="417"/>
      <c r="V54" s="39"/>
    </row>
    <row r="55" spans="1:22" s="36" customFormat="1" ht="11.25">
      <c r="A55" s="60" t="s">
        <v>9</v>
      </c>
      <c r="B55" s="409" t="s">
        <v>198</v>
      </c>
      <c r="C55" s="409"/>
      <c r="D55" s="409"/>
      <c r="E55" s="409"/>
      <c r="F55" s="409"/>
      <c r="G55" s="409"/>
      <c r="H55" s="409"/>
      <c r="I55" s="409"/>
      <c r="J55" s="409"/>
      <c r="K55" s="409"/>
      <c r="L55" s="409"/>
      <c r="M55" s="409"/>
      <c r="N55" s="409"/>
      <c r="O55" s="409"/>
      <c r="P55" s="409"/>
      <c r="Q55" s="409"/>
      <c r="R55" s="409"/>
      <c r="S55" s="409"/>
      <c r="T55" s="409"/>
      <c r="U55" s="409"/>
      <c r="V55" s="39"/>
    </row>
    <row r="56" spans="1:22" s="36" customFormat="1" ht="11.25">
      <c r="A56" s="60" t="s">
        <v>10</v>
      </c>
      <c r="B56" s="408" t="s">
        <v>298</v>
      </c>
      <c r="C56" s="409"/>
      <c r="D56" s="409"/>
      <c r="E56" s="409"/>
      <c r="F56" s="409"/>
      <c r="G56" s="409"/>
      <c r="H56" s="409"/>
      <c r="I56" s="409"/>
      <c r="J56" s="409"/>
      <c r="K56" s="409"/>
      <c r="L56" s="409"/>
      <c r="M56" s="409"/>
      <c r="N56" s="409"/>
      <c r="O56" s="409"/>
      <c r="P56" s="409"/>
      <c r="Q56" s="409"/>
      <c r="R56" s="409"/>
      <c r="S56" s="409"/>
      <c r="T56" s="409"/>
      <c r="U56" s="409"/>
      <c r="V56" s="39"/>
    </row>
    <row r="57" spans="1:22" s="36" customFormat="1" ht="11.25">
      <c r="A57" s="57" t="s">
        <v>265</v>
      </c>
      <c r="B57" s="408" t="s">
        <v>299</v>
      </c>
      <c r="C57" s="409"/>
      <c r="D57" s="409"/>
      <c r="E57" s="409"/>
      <c r="F57" s="409"/>
      <c r="G57" s="409"/>
      <c r="H57" s="409"/>
      <c r="I57" s="409"/>
      <c r="J57" s="409"/>
      <c r="K57" s="409"/>
      <c r="L57" s="409"/>
      <c r="M57" s="409"/>
      <c r="N57" s="409"/>
      <c r="O57" s="409"/>
      <c r="P57" s="409"/>
      <c r="Q57" s="409"/>
      <c r="R57" s="409"/>
      <c r="S57" s="409"/>
      <c r="T57" s="409"/>
      <c r="U57" s="409"/>
      <c r="V57" s="39"/>
    </row>
    <row r="58" spans="1:22" s="36" customFormat="1" ht="11.25">
      <c r="A58" s="57" t="s">
        <v>266</v>
      </c>
      <c r="B58" s="408" t="s">
        <v>290</v>
      </c>
      <c r="C58" s="409"/>
      <c r="D58" s="409"/>
      <c r="E58" s="409"/>
      <c r="F58" s="409"/>
      <c r="G58" s="409"/>
      <c r="H58" s="409"/>
      <c r="I58" s="409"/>
      <c r="J58" s="409"/>
      <c r="K58" s="409"/>
      <c r="L58" s="409"/>
      <c r="M58" s="409"/>
      <c r="N58" s="409"/>
      <c r="O58" s="409"/>
      <c r="P58" s="409"/>
      <c r="Q58" s="409"/>
      <c r="R58" s="409"/>
      <c r="S58" s="409"/>
      <c r="T58" s="409"/>
      <c r="U58" s="409"/>
      <c r="V58" s="39"/>
    </row>
    <row r="59" spans="1:22" s="36" customFormat="1" ht="11.25">
      <c r="A59" s="57" t="s">
        <v>17</v>
      </c>
      <c r="B59" s="408" t="s">
        <v>256</v>
      </c>
      <c r="C59" s="409"/>
      <c r="D59" s="409"/>
      <c r="E59" s="409"/>
      <c r="F59" s="409"/>
      <c r="G59" s="409"/>
      <c r="H59" s="409"/>
      <c r="I59" s="409"/>
      <c r="J59" s="409"/>
      <c r="K59" s="409"/>
      <c r="L59" s="409"/>
      <c r="M59" s="409"/>
      <c r="N59" s="409"/>
      <c r="O59" s="409"/>
      <c r="P59" s="409"/>
      <c r="Q59" s="409"/>
      <c r="R59" s="409"/>
      <c r="S59" s="409"/>
      <c r="T59" s="409"/>
      <c r="U59" s="409"/>
      <c r="V59" s="39"/>
    </row>
    <row r="60" spans="1:22" s="36" customFormat="1" ht="11.25">
      <c r="A60" s="57" t="s">
        <v>18</v>
      </c>
      <c r="B60" s="408" t="s">
        <v>257</v>
      </c>
      <c r="C60" s="409"/>
      <c r="D60" s="409"/>
      <c r="E60" s="409"/>
      <c r="F60" s="409"/>
      <c r="G60" s="409"/>
      <c r="H60" s="409"/>
      <c r="I60" s="409"/>
      <c r="J60" s="409"/>
      <c r="K60" s="409"/>
      <c r="L60" s="409"/>
      <c r="M60" s="409"/>
      <c r="N60" s="409"/>
      <c r="O60" s="409"/>
      <c r="P60" s="409"/>
      <c r="Q60" s="409"/>
      <c r="R60" s="409"/>
      <c r="S60" s="409"/>
      <c r="T60" s="409"/>
      <c r="U60" s="409"/>
      <c r="V60" s="39"/>
    </row>
    <row r="61" spans="1:22" s="36" customFormat="1" ht="11.25">
      <c r="A61" s="57" t="s">
        <v>22</v>
      </c>
      <c r="B61" s="408" t="s">
        <v>258</v>
      </c>
      <c r="C61" s="409"/>
      <c r="D61" s="409"/>
      <c r="E61" s="409"/>
      <c r="F61" s="409"/>
      <c r="G61" s="409"/>
      <c r="H61" s="409"/>
      <c r="I61" s="409"/>
      <c r="J61" s="409"/>
      <c r="K61" s="409"/>
      <c r="L61" s="409"/>
      <c r="M61" s="409"/>
      <c r="N61" s="409"/>
      <c r="O61" s="409"/>
      <c r="P61" s="409"/>
      <c r="Q61" s="409"/>
      <c r="R61" s="409"/>
      <c r="S61" s="409"/>
      <c r="T61" s="409"/>
      <c r="U61" s="409"/>
      <c r="V61" s="39"/>
    </row>
    <row r="62" spans="1:22" s="36" customFormat="1" ht="11.25">
      <c r="A62" s="57" t="s">
        <v>23</v>
      </c>
      <c r="B62" s="408" t="s">
        <v>259</v>
      </c>
      <c r="C62" s="409"/>
      <c r="D62" s="409"/>
      <c r="E62" s="409"/>
      <c r="F62" s="409"/>
      <c r="G62" s="409"/>
      <c r="H62" s="409"/>
      <c r="I62" s="409"/>
      <c r="J62" s="409"/>
      <c r="K62" s="409"/>
      <c r="L62" s="409"/>
      <c r="M62" s="409"/>
      <c r="N62" s="409"/>
      <c r="O62" s="409"/>
      <c r="P62" s="409"/>
      <c r="Q62" s="409"/>
      <c r="R62" s="409"/>
      <c r="S62" s="409"/>
      <c r="T62" s="409"/>
      <c r="U62" s="409"/>
      <c r="V62" s="39"/>
    </row>
    <row r="63" spans="1:22" s="36" customFormat="1" ht="11.25">
      <c r="A63" s="57" t="s">
        <v>255</v>
      </c>
      <c r="B63" s="409" t="s">
        <v>50</v>
      </c>
      <c r="C63" s="409"/>
      <c r="D63" s="409"/>
      <c r="E63" s="409"/>
      <c r="F63" s="409"/>
      <c r="G63" s="409"/>
      <c r="H63" s="409"/>
      <c r="I63" s="409"/>
      <c r="J63" s="409"/>
      <c r="K63" s="409"/>
      <c r="L63" s="409"/>
      <c r="M63" s="409"/>
      <c r="N63" s="409"/>
      <c r="O63" s="409"/>
      <c r="P63" s="409"/>
      <c r="Q63" s="409"/>
      <c r="R63" s="409"/>
      <c r="S63" s="409"/>
      <c r="T63" s="409"/>
      <c r="U63" s="215"/>
      <c r="V63" s="39"/>
    </row>
    <row r="64" spans="1:22" s="36" customFormat="1" ht="11.25">
      <c r="A64" s="57" t="s">
        <v>241</v>
      </c>
      <c r="B64" s="408" t="s">
        <v>300</v>
      </c>
      <c r="C64" s="409"/>
      <c r="D64" s="409"/>
      <c r="E64" s="409"/>
      <c r="F64" s="409"/>
      <c r="G64" s="409"/>
      <c r="H64" s="409"/>
      <c r="I64" s="409"/>
      <c r="J64" s="409"/>
      <c r="K64" s="409"/>
      <c r="L64" s="409"/>
      <c r="M64" s="409"/>
      <c r="N64" s="409"/>
      <c r="O64" s="409"/>
      <c r="P64" s="409"/>
      <c r="Q64" s="409"/>
      <c r="R64" s="409"/>
      <c r="S64" s="409"/>
      <c r="T64" s="409"/>
      <c r="U64" s="215"/>
      <c r="V64" s="39"/>
    </row>
    <row r="65" spans="1:22" s="36" customFormat="1" ht="11.25">
      <c r="A65" s="60"/>
      <c r="B65" s="408"/>
      <c r="C65" s="409"/>
      <c r="D65" s="409"/>
      <c r="E65" s="409"/>
      <c r="F65" s="409"/>
      <c r="G65" s="409"/>
      <c r="H65" s="409"/>
      <c r="I65" s="409"/>
      <c r="J65" s="409"/>
      <c r="K65" s="409"/>
      <c r="L65" s="409"/>
      <c r="M65" s="409"/>
      <c r="N65" s="409"/>
      <c r="O65" s="409"/>
      <c r="P65" s="409"/>
      <c r="Q65" s="409"/>
      <c r="R65" s="409"/>
      <c r="S65" s="409"/>
      <c r="T65" s="409"/>
      <c r="U65" s="409"/>
      <c r="V65" s="39"/>
    </row>
    <row r="66" spans="1:22" s="36" customFormat="1" ht="11.25">
      <c r="A66" s="37"/>
      <c r="B66" s="37"/>
      <c r="C66" s="37"/>
      <c r="D66" s="37"/>
      <c r="E66" s="37"/>
      <c r="F66" s="37"/>
      <c r="G66" s="37"/>
      <c r="H66" s="37"/>
      <c r="I66" s="37"/>
      <c r="J66" s="37"/>
      <c r="K66" s="37"/>
      <c r="L66" s="37"/>
      <c r="M66" s="37"/>
      <c r="N66" s="37"/>
      <c r="O66" s="37"/>
      <c r="P66" s="37"/>
      <c r="Q66" s="37"/>
      <c r="R66" s="37"/>
      <c r="S66" s="37"/>
      <c r="T66" s="37"/>
      <c r="U66" s="37"/>
      <c r="V66" s="39"/>
    </row>
    <row r="67" spans="1:22" s="36" customFormat="1" ht="12.75">
      <c r="A67" s="19"/>
      <c r="B67" s="19"/>
      <c r="C67" s="19"/>
      <c r="D67" s="19"/>
      <c r="E67" s="19"/>
      <c r="F67" s="19"/>
      <c r="G67" s="19"/>
      <c r="H67" s="19"/>
      <c r="I67" s="19"/>
      <c r="J67" s="19"/>
      <c r="K67" s="19"/>
      <c r="L67" s="19"/>
      <c r="M67" s="19"/>
      <c r="N67" s="19"/>
      <c r="O67" s="19"/>
      <c r="P67" s="19"/>
      <c r="Q67" s="19"/>
      <c r="R67" s="19"/>
      <c r="S67" s="19"/>
      <c r="T67" s="19"/>
      <c r="U67" s="19"/>
      <c r="V67" s="39"/>
    </row>
    <row r="68" spans="1:27" s="36" customFormat="1" ht="12.75">
      <c r="A68" s="19"/>
      <c r="B68" s="19"/>
      <c r="C68" s="19"/>
      <c r="D68" s="19"/>
      <c r="E68" s="19"/>
      <c r="F68" s="19"/>
      <c r="G68" s="19"/>
      <c r="H68" s="19"/>
      <c r="I68" s="19"/>
      <c r="J68" s="19"/>
      <c r="K68" s="19"/>
      <c r="L68" s="19"/>
      <c r="M68" s="19"/>
      <c r="N68" s="19"/>
      <c r="O68" s="19"/>
      <c r="P68" s="19"/>
      <c r="Q68" s="19"/>
      <c r="R68" s="19"/>
      <c r="S68" s="19"/>
      <c r="T68" s="19"/>
      <c r="U68" s="19"/>
      <c r="V68" s="37"/>
      <c r="W68" s="37"/>
      <c r="X68" s="37"/>
      <c r="Y68" s="37"/>
      <c r="Z68" s="37"/>
      <c r="AA68" s="37"/>
    </row>
    <row r="69" spans="22:27" ht="12.75">
      <c r="V69" s="19"/>
      <c r="W69" s="19"/>
      <c r="X69" s="19"/>
      <c r="Y69" s="19"/>
      <c r="Z69" s="19"/>
      <c r="AA69" s="19"/>
    </row>
    <row r="70" spans="22:27" ht="12.75">
      <c r="V70" s="19"/>
      <c r="W70" s="19"/>
      <c r="X70" s="19"/>
      <c r="Y70" s="19"/>
      <c r="Z70" s="19"/>
      <c r="AA70" s="19"/>
    </row>
  </sheetData>
  <sheetProtection/>
  <mergeCells count="26">
    <mergeCell ref="B53:U53"/>
    <mergeCell ref="B45:U45"/>
    <mergeCell ref="B42:U42"/>
    <mergeCell ref="B43:U43"/>
    <mergeCell ref="V4:AI4"/>
    <mergeCell ref="B4:E4"/>
    <mergeCell ref="A40:U40"/>
    <mergeCell ref="B41:U41"/>
    <mergeCell ref="I4:U4"/>
    <mergeCell ref="B2:D2"/>
    <mergeCell ref="B46:U46"/>
    <mergeCell ref="B51:U51"/>
    <mergeCell ref="B52:U52"/>
    <mergeCell ref="B57:U57"/>
    <mergeCell ref="B59:U59"/>
    <mergeCell ref="B55:U55"/>
    <mergeCell ref="B56:U56"/>
    <mergeCell ref="B54:U54"/>
    <mergeCell ref="B50:U50"/>
    <mergeCell ref="B58:U58"/>
    <mergeCell ref="B60:U60"/>
    <mergeCell ref="B61:U61"/>
    <mergeCell ref="B62:U62"/>
    <mergeCell ref="B65:U65"/>
    <mergeCell ref="B63:T63"/>
    <mergeCell ref="B64:T64"/>
  </mergeCells>
  <printOptions/>
  <pageMargins left="0.7480314960629921" right="0.3937007874015748" top="0.31496062992125984" bottom="0.2755905511811024" header="0.2755905511811024" footer="0.1968503937007874"/>
  <pageSetup fitToHeight="2" fitToWidth="1" horizontalDpi="600" verticalDpi="600" orientation="landscape" paperSize="9" scale="30" r:id="rId1"/>
  <headerFooter alignWithMargins="0">
    <oddHeader>&amp;C&amp;"Arial,Gras"&amp;16Personnel costs&amp;R&amp;P (&amp;N)</oddHeader>
    <oddFooter>&amp;CPersonnel costs  &amp;P (&amp;N)&amp;R&amp;F</oddFooter>
  </headerFooter>
  <colBreaks count="1" manualBreakCount="1">
    <brk id="21" max="65535" man="1"/>
  </colBreaks>
</worksheet>
</file>

<file path=xl/worksheets/sheet5.xml><?xml version="1.0" encoding="utf-8"?>
<worksheet xmlns="http://schemas.openxmlformats.org/spreadsheetml/2006/main" xmlns:r="http://schemas.openxmlformats.org/officeDocument/2006/relationships">
  <sheetPr codeName="Sheet4">
    <pageSetUpPr fitToPage="1"/>
  </sheetPr>
  <dimension ref="A1:Q56"/>
  <sheetViews>
    <sheetView zoomScale="75" zoomScaleNormal="75" zoomScalePageLayoutView="0" workbookViewId="0" topLeftCell="A1">
      <selection activeCell="C48" sqref="C48"/>
    </sheetView>
  </sheetViews>
  <sheetFormatPr defaultColWidth="9.140625" defaultRowHeight="12.75"/>
  <cols>
    <col min="1" max="2" width="7.421875" style="0" customWidth="1"/>
    <col min="3" max="3" width="15.8515625" style="0" customWidth="1"/>
    <col min="4" max="4" width="12.57421875" style="0" customWidth="1"/>
    <col min="5" max="5" width="11.421875" style="0" customWidth="1"/>
    <col min="6" max="6" width="22.7109375" style="0" customWidth="1"/>
    <col min="7" max="7" width="29.421875" style="0" customWidth="1"/>
    <col min="8" max="8" width="21.00390625" style="0" customWidth="1"/>
    <col min="9" max="10" width="6.7109375" style="0" customWidth="1"/>
    <col min="11" max="11" width="26.57421875" style="0" customWidth="1"/>
    <col min="12" max="13" width="17.140625" style="0" customWidth="1"/>
    <col min="14" max="14" width="9.00390625" style="0" customWidth="1"/>
    <col min="15" max="15" width="17.57421875" style="0" customWidth="1"/>
    <col min="16" max="16" width="18.7109375" style="0" customWidth="1"/>
  </cols>
  <sheetData>
    <row r="1" ht="15">
      <c r="C1" s="43" t="s">
        <v>161</v>
      </c>
    </row>
    <row r="2" spans="3:5" ht="15">
      <c r="C2" s="43"/>
      <c r="D2" s="97"/>
      <c r="E2" s="44">
        <f>P37</f>
        <v>0</v>
      </c>
    </row>
    <row r="3" spans="3:5" ht="15">
      <c r="C3" s="43"/>
      <c r="D3" s="97"/>
      <c r="E3" s="141"/>
    </row>
    <row r="4" ht="13.5" thickBot="1">
      <c r="C4" s="2"/>
    </row>
    <row r="5" spans="1:17" s="3" customFormat="1" ht="15" thickBot="1" thickTop="1">
      <c r="A5" s="183" t="s">
        <v>4</v>
      </c>
      <c r="B5" s="184" t="s">
        <v>5</v>
      </c>
      <c r="C5" s="185" t="s">
        <v>6</v>
      </c>
      <c r="D5" s="186" t="s">
        <v>49</v>
      </c>
      <c r="E5" s="186" t="s">
        <v>7</v>
      </c>
      <c r="F5" s="186" t="s">
        <v>8</v>
      </c>
      <c r="G5" s="186" t="s">
        <v>9</v>
      </c>
      <c r="H5" s="185" t="s">
        <v>10</v>
      </c>
      <c r="I5" s="239" t="s">
        <v>269</v>
      </c>
      <c r="J5" s="239" t="s">
        <v>270</v>
      </c>
      <c r="K5" s="187" t="s">
        <v>13</v>
      </c>
      <c r="L5" s="188" t="s">
        <v>17</v>
      </c>
      <c r="M5" s="187" t="s">
        <v>18</v>
      </c>
      <c r="N5" s="187" t="s">
        <v>22</v>
      </c>
      <c r="O5" s="46" t="s">
        <v>23</v>
      </c>
      <c r="P5" s="48" t="s">
        <v>24</v>
      </c>
      <c r="Q5" s="232" t="s">
        <v>25</v>
      </c>
    </row>
    <row r="6" spans="1:17" s="6" customFormat="1" ht="96" thickBot="1">
      <c r="A6" s="85" t="s">
        <v>0</v>
      </c>
      <c r="B6" s="179" t="s">
        <v>21</v>
      </c>
      <c r="C6" s="306" t="s">
        <v>52</v>
      </c>
      <c r="D6" s="306" t="s">
        <v>308</v>
      </c>
      <c r="E6" s="87" t="s">
        <v>14</v>
      </c>
      <c r="F6" s="86" t="s">
        <v>16</v>
      </c>
      <c r="G6" s="86" t="s">
        <v>116</v>
      </c>
      <c r="H6" s="86" t="s">
        <v>15</v>
      </c>
      <c r="I6" s="229" t="s">
        <v>301</v>
      </c>
      <c r="J6" s="229" t="s">
        <v>275</v>
      </c>
      <c r="K6" s="86" t="s">
        <v>75</v>
      </c>
      <c r="L6" s="251" t="s">
        <v>134</v>
      </c>
      <c r="M6" s="251" t="s">
        <v>135</v>
      </c>
      <c r="N6" s="87" t="s">
        <v>3</v>
      </c>
      <c r="O6" s="87" t="s">
        <v>189</v>
      </c>
      <c r="P6" s="88" t="s">
        <v>190</v>
      </c>
      <c r="Q6" s="229" t="s">
        <v>272</v>
      </c>
    </row>
    <row r="7" spans="1:17" s="3" customFormat="1" ht="13.5" thickBot="1">
      <c r="A7" s="21">
        <v>1</v>
      </c>
      <c r="B7" s="153"/>
      <c r="C7" s="5"/>
      <c r="D7" s="5"/>
      <c r="E7" s="5"/>
      <c r="F7" s="5"/>
      <c r="G7" s="5"/>
      <c r="H7" s="5"/>
      <c r="I7" s="5"/>
      <c r="J7" s="5"/>
      <c r="K7" s="5"/>
      <c r="L7" s="252"/>
      <c r="M7" s="252"/>
      <c r="N7" s="152">
        <f>IF('Individual Cost Statement '!$E$22&lt;1,1,VLOOKUP(B7,'Individual Cost Statement '!$E$22:$F$26,2,FALSE))</f>
        <v>1</v>
      </c>
      <c r="O7" s="142" t="str">
        <f>IF(L7&lt;&gt;0,L7/N7," ")</f>
        <v> </v>
      </c>
      <c r="P7" s="171" t="str">
        <f>IF(M7&lt;&gt;0,M7/N7," ")</f>
        <v> </v>
      </c>
      <c r="Q7" s="16"/>
    </row>
    <row r="8" spans="1:17" s="3" customFormat="1" ht="13.5" thickBot="1">
      <c r="A8" s="21">
        <f>A7+1</f>
        <v>2</v>
      </c>
      <c r="B8" s="153"/>
      <c r="C8" s="5"/>
      <c r="D8" s="5"/>
      <c r="E8" s="5"/>
      <c r="F8" s="5"/>
      <c r="G8" s="5"/>
      <c r="H8" s="5"/>
      <c r="I8" s="5"/>
      <c r="J8" s="5"/>
      <c r="K8" s="5"/>
      <c r="L8" s="252"/>
      <c r="M8" s="252"/>
      <c r="N8" s="152">
        <f>IF('Individual Cost Statement '!$E$22&lt;1,1,VLOOKUP(B8,'Individual Cost Statement '!$E$22:$F$26,2,FALSE))</f>
        <v>1</v>
      </c>
      <c r="O8" s="142" t="str">
        <f aca="true" t="shared" si="0" ref="O8:O36">IF(L8&lt;&gt;0,L8/N8," ")</f>
        <v> </v>
      </c>
      <c r="P8" s="13" t="str">
        <f aca="true" t="shared" si="1" ref="P8:P36">IF(M8&lt;&gt;0,M8/N8," ")</f>
        <v> </v>
      </c>
      <c r="Q8" s="16"/>
    </row>
    <row r="9" spans="1:17" s="3" customFormat="1" ht="13.5" thickBot="1">
      <c r="A9" s="21">
        <f aca="true" t="shared" si="2" ref="A9:A36">A8+1</f>
        <v>3</v>
      </c>
      <c r="B9" s="153"/>
      <c r="C9" s="5"/>
      <c r="D9" s="5"/>
      <c r="E9" s="5"/>
      <c r="F9" s="5"/>
      <c r="G9" s="5"/>
      <c r="H9" s="5"/>
      <c r="I9" s="5"/>
      <c r="J9" s="5"/>
      <c r="K9" s="5"/>
      <c r="L9" s="252"/>
      <c r="M9" s="252"/>
      <c r="N9" s="152">
        <f>IF('Individual Cost Statement '!$E$22&lt;1,1,VLOOKUP(B9,'Individual Cost Statement '!$E$22:$F$26,2,FALSE))</f>
        <v>1</v>
      </c>
      <c r="O9" s="142" t="str">
        <f t="shared" si="0"/>
        <v> </v>
      </c>
      <c r="P9" s="13" t="str">
        <f t="shared" si="1"/>
        <v> </v>
      </c>
      <c r="Q9" s="16"/>
    </row>
    <row r="10" spans="1:17" s="3" customFormat="1" ht="13.5" thickBot="1">
      <c r="A10" s="21">
        <f t="shared" si="2"/>
        <v>4</v>
      </c>
      <c r="B10" s="153"/>
      <c r="C10" s="5"/>
      <c r="D10" s="5"/>
      <c r="E10" s="5"/>
      <c r="F10" s="5"/>
      <c r="G10" s="5"/>
      <c r="H10" s="5"/>
      <c r="I10" s="5"/>
      <c r="J10" s="5"/>
      <c r="K10" s="5"/>
      <c r="L10" s="252"/>
      <c r="M10" s="252"/>
      <c r="N10" s="152">
        <f>IF('Individual Cost Statement '!$E$22&lt;1,1,VLOOKUP(B10,'Individual Cost Statement '!$E$22:$F$26,2,FALSE))</f>
        <v>1</v>
      </c>
      <c r="O10" s="142" t="str">
        <f t="shared" si="0"/>
        <v> </v>
      </c>
      <c r="P10" s="13" t="str">
        <f t="shared" si="1"/>
        <v> </v>
      </c>
      <c r="Q10" s="16"/>
    </row>
    <row r="11" spans="1:17" s="3" customFormat="1" ht="13.5" thickBot="1">
      <c r="A11" s="21">
        <f t="shared" si="2"/>
        <v>5</v>
      </c>
      <c r="B11" s="153"/>
      <c r="C11" s="5"/>
      <c r="D11" s="5"/>
      <c r="E11" s="5"/>
      <c r="F11" s="5"/>
      <c r="G11" s="5"/>
      <c r="H11" s="5"/>
      <c r="I11" s="5"/>
      <c r="J11" s="5"/>
      <c r="K11" s="5"/>
      <c r="L11" s="252"/>
      <c r="M11" s="252"/>
      <c r="N11" s="152">
        <f>IF('Individual Cost Statement '!$E$22&lt;1,1,VLOOKUP(B11,'Individual Cost Statement '!$E$22:$F$26,2,FALSE))</f>
        <v>1</v>
      </c>
      <c r="O11" s="142" t="str">
        <f t="shared" si="0"/>
        <v> </v>
      </c>
      <c r="P11" s="13" t="str">
        <f t="shared" si="1"/>
        <v> </v>
      </c>
      <c r="Q11" s="16"/>
    </row>
    <row r="12" spans="1:17" s="3" customFormat="1" ht="13.5" thickBot="1">
      <c r="A12" s="21">
        <f t="shared" si="2"/>
        <v>6</v>
      </c>
      <c r="B12" s="153"/>
      <c r="C12" s="5"/>
      <c r="D12" s="5"/>
      <c r="E12" s="5"/>
      <c r="F12" s="5"/>
      <c r="G12" s="5"/>
      <c r="H12" s="5"/>
      <c r="I12" s="5"/>
      <c r="J12" s="5"/>
      <c r="K12" s="5"/>
      <c r="L12" s="252"/>
      <c r="M12" s="252"/>
      <c r="N12" s="152">
        <f>IF('Individual Cost Statement '!$E$22&lt;1,1,VLOOKUP(B12,'Individual Cost Statement '!$E$22:$F$26,2,FALSE))</f>
        <v>1</v>
      </c>
      <c r="O12" s="142" t="str">
        <f t="shared" si="0"/>
        <v> </v>
      </c>
      <c r="P12" s="13" t="str">
        <f t="shared" si="1"/>
        <v> </v>
      </c>
      <c r="Q12" s="16"/>
    </row>
    <row r="13" spans="1:17" s="3" customFormat="1" ht="13.5" thickBot="1">
      <c r="A13" s="21">
        <f t="shared" si="2"/>
        <v>7</v>
      </c>
      <c r="B13" s="153"/>
      <c r="C13" s="5"/>
      <c r="D13" s="5"/>
      <c r="E13" s="5"/>
      <c r="F13" s="5"/>
      <c r="G13" s="5"/>
      <c r="H13" s="5"/>
      <c r="I13" s="5"/>
      <c r="J13" s="5"/>
      <c r="K13" s="5"/>
      <c r="L13" s="252"/>
      <c r="M13" s="252"/>
      <c r="N13" s="152">
        <f>IF('Individual Cost Statement '!$E$22&lt;1,1,VLOOKUP(B13,'Individual Cost Statement '!$E$22:$F$26,2,FALSE))</f>
        <v>1</v>
      </c>
      <c r="O13" s="142" t="str">
        <f t="shared" si="0"/>
        <v> </v>
      </c>
      <c r="P13" s="13" t="str">
        <f t="shared" si="1"/>
        <v> </v>
      </c>
      <c r="Q13" s="16"/>
    </row>
    <row r="14" spans="1:17" s="3" customFormat="1" ht="13.5" thickBot="1">
      <c r="A14" s="21">
        <f t="shared" si="2"/>
        <v>8</v>
      </c>
      <c r="B14" s="153"/>
      <c r="C14" s="5"/>
      <c r="D14" s="5"/>
      <c r="E14" s="5"/>
      <c r="F14" s="5"/>
      <c r="G14" s="5"/>
      <c r="H14" s="5"/>
      <c r="I14" s="5"/>
      <c r="J14" s="5"/>
      <c r="K14" s="5"/>
      <c r="L14" s="252"/>
      <c r="M14" s="252"/>
      <c r="N14" s="152">
        <f>IF('Individual Cost Statement '!$E$22&lt;1,1,VLOOKUP(B14,'Individual Cost Statement '!$E$22:$F$26,2,FALSE))</f>
        <v>1</v>
      </c>
      <c r="O14" s="142" t="str">
        <f t="shared" si="0"/>
        <v> </v>
      </c>
      <c r="P14" s="13" t="str">
        <f t="shared" si="1"/>
        <v> </v>
      </c>
      <c r="Q14" s="16"/>
    </row>
    <row r="15" spans="1:17" s="3" customFormat="1" ht="13.5" thickBot="1">
      <c r="A15" s="21">
        <f t="shared" si="2"/>
        <v>9</v>
      </c>
      <c r="B15" s="153"/>
      <c r="C15" s="5"/>
      <c r="D15" s="5"/>
      <c r="E15" s="5"/>
      <c r="F15" s="5"/>
      <c r="G15" s="5"/>
      <c r="H15" s="5"/>
      <c r="I15" s="5"/>
      <c r="J15" s="5"/>
      <c r="K15" s="5"/>
      <c r="L15" s="252"/>
      <c r="M15" s="252"/>
      <c r="N15" s="152">
        <f>IF('Individual Cost Statement '!$E$22&lt;1,1,VLOOKUP(B15,'Individual Cost Statement '!$E$22:$F$26,2,FALSE))</f>
        <v>1</v>
      </c>
      <c r="O15" s="142" t="str">
        <f t="shared" si="0"/>
        <v> </v>
      </c>
      <c r="P15" s="13" t="str">
        <f t="shared" si="1"/>
        <v> </v>
      </c>
      <c r="Q15" s="16"/>
    </row>
    <row r="16" spans="1:17" s="3" customFormat="1" ht="13.5" thickBot="1">
      <c r="A16" s="21">
        <f t="shared" si="2"/>
        <v>10</v>
      </c>
      <c r="B16" s="153"/>
      <c r="C16" s="5"/>
      <c r="D16" s="5"/>
      <c r="E16" s="5"/>
      <c r="F16" s="5"/>
      <c r="G16" s="5"/>
      <c r="H16" s="5"/>
      <c r="I16" s="5"/>
      <c r="J16" s="5"/>
      <c r="K16" s="5"/>
      <c r="L16" s="252"/>
      <c r="M16" s="252"/>
      <c r="N16" s="152">
        <f>IF('Individual Cost Statement '!$E$22&lt;1,1,VLOOKUP(B16,'Individual Cost Statement '!$E$22:$F$26,2,FALSE))</f>
        <v>1</v>
      </c>
      <c r="O16" s="142" t="str">
        <f t="shared" si="0"/>
        <v> </v>
      </c>
      <c r="P16" s="13" t="str">
        <f t="shared" si="1"/>
        <v> </v>
      </c>
      <c r="Q16" s="16"/>
    </row>
    <row r="17" spans="1:17" s="3" customFormat="1" ht="13.5" thickBot="1">
      <c r="A17" s="21">
        <f t="shared" si="2"/>
        <v>11</v>
      </c>
      <c r="B17" s="153"/>
      <c r="C17" s="5"/>
      <c r="D17" s="5"/>
      <c r="E17" s="5"/>
      <c r="F17" s="5"/>
      <c r="G17" s="5"/>
      <c r="H17" s="5"/>
      <c r="I17" s="5"/>
      <c r="J17" s="5"/>
      <c r="K17" s="5"/>
      <c r="L17" s="252"/>
      <c r="M17" s="252"/>
      <c r="N17" s="152">
        <f>IF('Individual Cost Statement '!$E$22&lt;1,1,VLOOKUP(B17,'Individual Cost Statement '!$E$22:$F$26,2,FALSE))</f>
        <v>1</v>
      </c>
      <c r="O17" s="142" t="str">
        <f t="shared" si="0"/>
        <v> </v>
      </c>
      <c r="P17" s="13" t="str">
        <f t="shared" si="1"/>
        <v> </v>
      </c>
      <c r="Q17" s="16"/>
    </row>
    <row r="18" spans="1:17" s="3" customFormat="1" ht="13.5" thickBot="1">
      <c r="A18" s="21">
        <f t="shared" si="2"/>
        <v>12</v>
      </c>
      <c r="B18" s="153"/>
      <c r="C18" s="5"/>
      <c r="D18" s="5"/>
      <c r="E18" s="5"/>
      <c r="F18" s="5"/>
      <c r="G18" s="5"/>
      <c r="H18" s="5"/>
      <c r="I18" s="5"/>
      <c r="J18" s="5"/>
      <c r="K18" s="5"/>
      <c r="L18" s="252"/>
      <c r="M18" s="252"/>
      <c r="N18" s="152">
        <f>IF('Individual Cost Statement '!$E$22&lt;1,1,VLOOKUP(B18,'Individual Cost Statement '!$E$22:$F$26,2,FALSE))</f>
        <v>1</v>
      </c>
      <c r="O18" s="142" t="str">
        <f t="shared" si="0"/>
        <v> </v>
      </c>
      <c r="P18" s="13" t="str">
        <f t="shared" si="1"/>
        <v> </v>
      </c>
      <c r="Q18" s="16"/>
    </row>
    <row r="19" spans="1:17" s="3" customFormat="1" ht="13.5" thickBot="1">
      <c r="A19" s="21">
        <f t="shared" si="2"/>
        <v>13</v>
      </c>
      <c r="B19" s="153"/>
      <c r="C19" s="5"/>
      <c r="D19" s="5"/>
      <c r="E19" s="5"/>
      <c r="F19" s="5"/>
      <c r="G19" s="5"/>
      <c r="H19" s="5"/>
      <c r="I19" s="5"/>
      <c r="J19" s="5"/>
      <c r="K19" s="5"/>
      <c r="L19" s="252"/>
      <c r="M19" s="252"/>
      <c r="N19" s="152">
        <f>IF('Individual Cost Statement '!$E$22&lt;1,1,VLOOKUP(B19,'Individual Cost Statement '!$E$22:$F$26,2,FALSE))</f>
        <v>1</v>
      </c>
      <c r="O19" s="142" t="str">
        <f t="shared" si="0"/>
        <v> </v>
      </c>
      <c r="P19" s="13" t="str">
        <f t="shared" si="1"/>
        <v> </v>
      </c>
      <c r="Q19" s="16"/>
    </row>
    <row r="20" spans="1:17" s="3" customFormat="1" ht="13.5" thickBot="1">
      <c r="A20" s="21">
        <f t="shared" si="2"/>
        <v>14</v>
      </c>
      <c r="B20" s="153"/>
      <c r="C20" s="5"/>
      <c r="D20" s="5"/>
      <c r="E20" s="5"/>
      <c r="F20" s="5"/>
      <c r="G20" s="5"/>
      <c r="H20" s="5"/>
      <c r="I20" s="5"/>
      <c r="J20" s="5"/>
      <c r="K20" s="5"/>
      <c r="L20" s="252"/>
      <c r="M20" s="252"/>
      <c r="N20" s="152">
        <f>IF('Individual Cost Statement '!$E$22&lt;1,1,VLOOKUP(B20,'Individual Cost Statement '!$E$22:$F$26,2,FALSE))</f>
        <v>1</v>
      </c>
      <c r="O20" s="142" t="str">
        <f t="shared" si="0"/>
        <v> </v>
      </c>
      <c r="P20" s="13" t="str">
        <f t="shared" si="1"/>
        <v> </v>
      </c>
      <c r="Q20" s="16"/>
    </row>
    <row r="21" spans="1:17" s="3" customFormat="1" ht="13.5" thickBot="1">
      <c r="A21" s="21">
        <f t="shared" si="2"/>
        <v>15</v>
      </c>
      <c r="B21" s="153"/>
      <c r="C21" s="5"/>
      <c r="D21" s="5"/>
      <c r="E21" s="5"/>
      <c r="F21" s="5"/>
      <c r="G21" s="5"/>
      <c r="H21" s="5"/>
      <c r="I21" s="5"/>
      <c r="J21" s="5"/>
      <c r="K21" s="5"/>
      <c r="L21" s="252"/>
      <c r="M21" s="252"/>
      <c r="N21" s="152">
        <f>IF('Individual Cost Statement '!$E$22&lt;1,1,VLOOKUP(B21,'Individual Cost Statement '!$E$22:$F$26,2,FALSE))</f>
        <v>1</v>
      </c>
      <c r="O21" s="142" t="str">
        <f t="shared" si="0"/>
        <v> </v>
      </c>
      <c r="P21" s="13" t="str">
        <f t="shared" si="1"/>
        <v> </v>
      </c>
      <c r="Q21" s="16"/>
    </row>
    <row r="22" spans="1:17" s="3" customFormat="1" ht="13.5" thickBot="1">
      <c r="A22" s="21">
        <f t="shared" si="2"/>
        <v>16</v>
      </c>
      <c r="B22" s="153"/>
      <c r="C22" s="5"/>
      <c r="D22" s="5"/>
      <c r="E22" s="5"/>
      <c r="F22" s="5"/>
      <c r="G22" s="5"/>
      <c r="H22" s="5"/>
      <c r="I22" s="5"/>
      <c r="J22" s="5"/>
      <c r="K22" s="5"/>
      <c r="L22" s="252"/>
      <c r="M22" s="252"/>
      <c r="N22" s="152">
        <f>IF('Individual Cost Statement '!$E$22&lt;1,1,VLOOKUP(B22,'Individual Cost Statement '!$E$22:$F$26,2,FALSE))</f>
        <v>1</v>
      </c>
      <c r="O22" s="142" t="str">
        <f t="shared" si="0"/>
        <v> </v>
      </c>
      <c r="P22" s="13" t="str">
        <f t="shared" si="1"/>
        <v> </v>
      </c>
      <c r="Q22" s="16"/>
    </row>
    <row r="23" spans="1:17" s="3" customFormat="1" ht="13.5" thickBot="1">
      <c r="A23" s="21">
        <f t="shared" si="2"/>
        <v>17</v>
      </c>
      <c r="B23" s="153"/>
      <c r="C23" s="5"/>
      <c r="D23" s="5"/>
      <c r="E23" s="5"/>
      <c r="F23" s="5"/>
      <c r="G23" s="5"/>
      <c r="H23" s="5"/>
      <c r="I23" s="5"/>
      <c r="J23" s="5"/>
      <c r="K23" s="5"/>
      <c r="L23" s="252"/>
      <c r="M23" s="252"/>
      <c r="N23" s="152">
        <f>IF('Individual Cost Statement '!$E$22&lt;1,1,VLOOKUP(B23,'Individual Cost Statement '!$E$22:$F$26,2,FALSE))</f>
        <v>1</v>
      </c>
      <c r="O23" s="142" t="str">
        <f t="shared" si="0"/>
        <v> </v>
      </c>
      <c r="P23" s="13" t="str">
        <f t="shared" si="1"/>
        <v> </v>
      </c>
      <c r="Q23" s="16"/>
    </row>
    <row r="24" spans="1:17" s="3" customFormat="1" ht="13.5" thickBot="1">
      <c r="A24" s="21">
        <f t="shared" si="2"/>
        <v>18</v>
      </c>
      <c r="B24" s="153"/>
      <c r="C24" s="5"/>
      <c r="D24" s="5"/>
      <c r="E24" s="5"/>
      <c r="F24" s="5"/>
      <c r="G24" s="5"/>
      <c r="H24" s="5"/>
      <c r="I24" s="5"/>
      <c r="J24" s="5"/>
      <c r="K24" s="5"/>
      <c r="L24" s="252"/>
      <c r="M24" s="252"/>
      <c r="N24" s="152">
        <f>IF('Individual Cost Statement '!$E$22&lt;1,1,VLOOKUP(B24,'Individual Cost Statement '!$E$22:$F$26,2,FALSE))</f>
        <v>1</v>
      </c>
      <c r="O24" s="142" t="str">
        <f t="shared" si="0"/>
        <v> </v>
      </c>
      <c r="P24" s="13" t="str">
        <f t="shared" si="1"/>
        <v> </v>
      </c>
      <c r="Q24" s="16"/>
    </row>
    <row r="25" spans="1:17" s="3" customFormat="1" ht="13.5" thickBot="1">
      <c r="A25" s="21">
        <f t="shared" si="2"/>
        <v>19</v>
      </c>
      <c r="B25" s="153"/>
      <c r="C25" s="5"/>
      <c r="D25" s="5"/>
      <c r="E25" s="5"/>
      <c r="F25" s="5"/>
      <c r="G25" s="5"/>
      <c r="H25" s="5"/>
      <c r="I25" s="5"/>
      <c r="J25" s="5"/>
      <c r="K25" s="5"/>
      <c r="L25" s="252"/>
      <c r="M25" s="252"/>
      <c r="N25" s="152">
        <f>IF('Individual Cost Statement '!$E$22&lt;1,1,VLOOKUP(B25,'Individual Cost Statement '!$E$22:$F$26,2,FALSE))</f>
        <v>1</v>
      </c>
      <c r="O25" s="142" t="str">
        <f t="shared" si="0"/>
        <v> </v>
      </c>
      <c r="P25" s="13" t="str">
        <f t="shared" si="1"/>
        <v> </v>
      </c>
      <c r="Q25" s="16"/>
    </row>
    <row r="26" spans="1:17" s="3" customFormat="1" ht="13.5" thickBot="1">
      <c r="A26" s="21">
        <f t="shared" si="2"/>
        <v>20</v>
      </c>
      <c r="B26" s="153"/>
      <c r="C26" s="5"/>
      <c r="D26" s="5"/>
      <c r="E26" s="5"/>
      <c r="F26" s="5"/>
      <c r="G26" s="5"/>
      <c r="H26" s="5"/>
      <c r="I26" s="5"/>
      <c r="J26" s="5"/>
      <c r="K26" s="5"/>
      <c r="L26" s="252"/>
      <c r="M26" s="252"/>
      <c r="N26" s="152">
        <f>IF('Individual Cost Statement '!$E$22&lt;1,1,VLOOKUP(B26,'Individual Cost Statement '!$E$22:$F$26,2,FALSE))</f>
        <v>1</v>
      </c>
      <c r="O26" s="142" t="str">
        <f t="shared" si="0"/>
        <v> </v>
      </c>
      <c r="P26" s="13" t="str">
        <f t="shared" si="1"/>
        <v> </v>
      </c>
      <c r="Q26" s="16"/>
    </row>
    <row r="27" spans="1:17" s="3" customFormat="1" ht="13.5" thickBot="1">
      <c r="A27" s="21">
        <f t="shared" si="2"/>
        <v>21</v>
      </c>
      <c r="B27" s="153"/>
      <c r="C27" s="5"/>
      <c r="D27" s="5"/>
      <c r="E27" s="5"/>
      <c r="F27" s="5"/>
      <c r="G27" s="5"/>
      <c r="H27" s="5"/>
      <c r="I27" s="5"/>
      <c r="J27" s="5"/>
      <c r="K27" s="5"/>
      <c r="L27" s="252"/>
      <c r="M27" s="252"/>
      <c r="N27" s="152">
        <f>IF('Individual Cost Statement '!$E$22&lt;1,1,VLOOKUP(B27,'Individual Cost Statement '!$E$22:$F$26,2,FALSE))</f>
        <v>1</v>
      </c>
      <c r="O27" s="142" t="str">
        <f t="shared" si="0"/>
        <v> </v>
      </c>
      <c r="P27" s="13" t="str">
        <f t="shared" si="1"/>
        <v> </v>
      </c>
      <c r="Q27" s="16"/>
    </row>
    <row r="28" spans="1:17" s="3" customFormat="1" ht="13.5" thickBot="1">
      <c r="A28" s="21">
        <f t="shared" si="2"/>
        <v>22</v>
      </c>
      <c r="B28" s="153"/>
      <c r="C28" s="5"/>
      <c r="D28" s="5"/>
      <c r="E28" s="5"/>
      <c r="F28" s="5"/>
      <c r="G28" s="5"/>
      <c r="H28" s="5"/>
      <c r="I28" s="5"/>
      <c r="J28" s="5"/>
      <c r="K28" s="5"/>
      <c r="L28" s="252"/>
      <c r="M28" s="252"/>
      <c r="N28" s="152">
        <f>IF('Individual Cost Statement '!$E$22&lt;1,1,VLOOKUP(B28,'Individual Cost Statement '!$E$22:$F$26,2,FALSE))</f>
        <v>1</v>
      </c>
      <c r="O28" s="142" t="str">
        <f t="shared" si="0"/>
        <v> </v>
      </c>
      <c r="P28" s="13" t="str">
        <f t="shared" si="1"/>
        <v> </v>
      </c>
      <c r="Q28" s="16"/>
    </row>
    <row r="29" spans="1:17" s="3" customFormat="1" ht="14.25" thickBot="1">
      <c r="A29" s="21">
        <f t="shared" si="2"/>
        <v>23</v>
      </c>
      <c r="B29" s="153"/>
      <c r="C29" s="4"/>
      <c r="D29" s="5"/>
      <c r="E29" s="5"/>
      <c r="F29" s="5"/>
      <c r="G29" s="5"/>
      <c r="H29" s="5"/>
      <c r="I29" s="5"/>
      <c r="J29" s="5"/>
      <c r="K29" s="5"/>
      <c r="L29" s="252"/>
      <c r="M29" s="252"/>
      <c r="N29" s="152">
        <f>IF('Individual Cost Statement '!$E$22&lt;1,1,VLOOKUP(B29,'Individual Cost Statement '!$E$22:$F$26,2,FALSE))</f>
        <v>1</v>
      </c>
      <c r="O29" s="142" t="str">
        <f t="shared" si="0"/>
        <v> </v>
      </c>
      <c r="P29" s="13" t="str">
        <f t="shared" si="1"/>
        <v> </v>
      </c>
      <c r="Q29" s="16"/>
    </row>
    <row r="30" spans="1:17" s="3" customFormat="1" ht="14.25" thickBot="1">
      <c r="A30" s="21">
        <f t="shared" si="2"/>
        <v>24</v>
      </c>
      <c r="B30" s="153"/>
      <c r="C30" s="4"/>
      <c r="D30" s="5"/>
      <c r="E30" s="5"/>
      <c r="F30" s="5"/>
      <c r="G30" s="5"/>
      <c r="H30" s="5"/>
      <c r="I30" s="5"/>
      <c r="J30" s="5"/>
      <c r="K30" s="5"/>
      <c r="L30" s="252"/>
      <c r="M30" s="252"/>
      <c r="N30" s="152">
        <f>IF('Individual Cost Statement '!$E$22&lt;1,1,VLOOKUP(B30,'Individual Cost Statement '!$E$22:$F$26,2,FALSE))</f>
        <v>1</v>
      </c>
      <c r="O30" s="142" t="str">
        <f t="shared" si="0"/>
        <v> </v>
      </c>
      <c r="P30" s="13" t="str">
        <f t="shared" si="1"/>
        <v> </v>
      </c>
      <c r="Q30" s="16"/>
    </row>
    <row r="31" spans="1:17" s="3" customFormat="1" ht="14.25" thickBot="1">
      <c r="A31" s="21">
        <f t="shared" si="2"/>
        <v>25</v>
      </c>
      <c r="B31" s="153"/>
      <c r="C31" s="4"/>
      <c r="D31" s="5"/>
      <c r="E31" s="5"/>
      <c r="F31" s="5"/>
      <c r="G31" s="5"/>
      <c r="H31" s="5"/>
      <c r="I31" s="5"/>
      <c r="J31" s="5"/>
      <c r="K31" s="5"/>
      <c r="L31" s="252"/>
      <c r="M31" s="252"/>
      <c r="N31" s="152">
        <f>IF('Individual Cost Statement '!$E$22&lt;1,1,VLOOKUP(B31,'Individual Cost Statement '!$E$22:$F$26,2,FALSE))</f>
        <v>1</v>
      </c>
      <c r="O31" s="142" t="str">
        <f t="shared" si="0"/>
        <v> </v>
      </c>
      <c r="P31" s="13" t="str">
        <f t="shared" si="1"/>
        <v> </v>
      </c>
      <c r="Q31" s="16"/>
    </row>
    <row r="32" spans="1:17" s="3" customFormat="1" ht="14.25" thickBot="1">
      <c r="A32" s="21">
        <f t="shared" si="2"/>
        <v>26</v>
      </c>
      <c r="B32" s="153"/>
      <c r="C32" s="4"/>
      <c r="D32" s="5"/>
      <c r="E32" s="5"/>
      <c r="F32" s="5"/>
      <c r="G32" s="5"/>
      <c r="H32" s="5"/>
      <c r="I32" s="5"/>
      <c r="J32" s="5"/>
      <c r="K32" s="5"/>
      <c r="L32" s="252"/>
      <c r="M32" s="252"/>
      <c r="N32" s="152">
        <f>IF('Individual Cost Statement '!$E$22&lt;1,1,VLOOKUP(B32,'Individual Cost Statement '!$E$22:$F$26,2,FALSE))</f>
        <v>1</v>
      </c>
      <c r="O32" s="142" t="str">
        <f t="shared" si="0"/>
        <v> </v>
      </c>
      <c r="P32" s="13" t="str">
        <f t="shared" si="1"/>
        <v> </v>
      </c>
      <c r="Q32" s="16"/>
    </row>
    <row r="33" spans="1:17" s="3" customFormat="1" ht="14.25" thickBot="1">
      <c r="A33" s="21">
        <f t="shared" si="2"/>
        <v>27</v>
      </c>
      <c r="B33" s="153"/>
      <c r="C33" s="4"/>
      <c r="D33" s="5"/>
      <c r="E33" s="5"/>
      <c r="F33" s="5"/>
      <c r="G33" s="5"/>
      <c r="H33" s="5"/>
      <c r="I33" s="5"/>
      <c r="J33" s="5"/>
      <c r="K33" s="5"/>
      <c r="L33" s="252"/>
      <c r="M33" s="252"/>
      <c r="N33" s="152">
        <f>IF('Individual Cost Statement '!$E$22&lt;1,1,VLOOKUP(B33,'Individual Cost Statement '!$E$22:$F$26,2,FALSE))</f>
        <v>1</v>
      </c>
      <c r="O33" s="142" t="str">
        <f t="shared" si="0"/>
        <v> </v>
      </c>
      <c r="P33" s="13" t="str">
        <f t="shared" si="1"/>
        <v> </v>
      </c>
      <c r="Q33" s="16"/>
    </row>
    <row r="34" spans="1:17" s="3" customFormat="1" ht="14.25" thickBot="1">
      <c r="A34" s="21">
        <f t="shared" si="2"/>
        <v>28</v>
      </c>
      <c r="B34" s="153"/>
      <c r="C34" s="4"/>
      <c r="D34" s="5"/>
      <c r="E34" s="5"/>
      <c r="F34" s="5"/>
      <c r="G34" s="5"/>
      <c r="H34" s="5"/>
      <c r="I34" s="5"/>
      <c r="J34" s="5"/>
      <c r="K34" s="5"/>
      <c r="L34" s="252"/>
      <c r="M34" s="252"/>
      <c r="N34" s="152">
        <f>IF('Individual Cost Statement '!$E$22&lt;1,1,VLOOKUP(B34,'Individual Cost Statement '!$E$22:$F$26,2,FALSE))</f>
        <v>1</v>
      </c>
      <c r="O34" s="142" t="str">
        <f t="shared" si="0"/>
        <v> </v>
      </c>
      <c r="P34" s="13" t="str">
        <f t="shared" si="1"/>
        <v> </v>
      </c>
      <c r="Q34" s="16"/>
    </row>
    <row r="35" spans="1:17" s="3" customFormat="1" ht="14.25" thickBot="1">
      <c r="A35" s="21">
        <f t="shared" si="2"/>
        <v>29</v>
      </c>
      <c r="B35" s="153"/>
      <c r="C35" s="4"/>
      <c r="D35" s="5"/>
      <c r="E35" s="5"/>
      <c r="F35" s="5"/>
      <c r="G35" s="5"/>
      <c r="H35" s="5"/>
      <c r="I35" s="5"/>
      <c r="J35" s="5"/>
      <c r="K35" s="5"/>
      <c r="L35" s="252"/>
      <c r="M35" s="252"/>
      <c r="N35" s="152">
        <f>IF('Individual Cost Statement '!$E$22&lt;1,1,VLOOKUP(B35,'Individual Cost Statement '!$E$22:$F$26,2,FALSE))</f>
        <v>1</v>
      </c>
      <c r="O35" s="142" t="str">
        <f t="shared" si="0"/>
        <v> </v>
      </c>
      <c r="P35" s="13" t="str">
        <f t="shared" si="1"/>
        <v> </v>
      </c>
      <c r="Q35" s="16"/>
    </row>
    <row r="36" spans="1:17" s="3" customFormat="1" ht="14.25" thickBot="1">
      <c r="A36" s="21">
        <f t="shared" si="2"/>
        <v>30</v>
      </c>
      <c r="B36" s="153"/>
      <c r="C36" s="34"/>
      <c r="D36" s="5"/>
      <c r="E36" s="5"/>
      <c r="F36" s="5"/>
      <c r="G36" s="5"/>
      <c r="H36" s="5"/>
      <c r="I36" s="5"/>
      <c r="J36" s="5"/>
      <c r="K36" s="5"/>
      <c r="L36" s="252"/>
      <c r="M36" s="252"/>
      <c r="N36" s="152">
        <f>IF('Individual Cost Statement '!$E$22&lt;1,1,VLOOKUP(B36,'Individual Cost Statement '!$E$22:$F$26,2,FALSE))</f>
        <v>1</v>
      </c>
      <c r="O36" s="142" t="str">
        <f t="shared" si="0"/>
        <v> </v>
      </c>
      <c r="P36" s="13" t="str">
        <f t="shared" si="1"/>
        <v> </v>
      </c>
      <c r="Q36" s="16"/>
    </row>
    <row r="37" spans="1:16" s="3" customFormat="1" ht="13.5" thickBot="1">
      <c r="A37" s="435" t="s">
        <v>73</v>
      </c>
      <c r="B37" s="436"/>
      <c r="C37" s="437"/>
      <c r="D37" s="437"/>
      <c r="E37" s="437"/>
      <c r="F37" s="437"/>
      <c r="G37" s="437"/>
      <c r="H37" s="437"/>
      <c r="I37" s="437"/>
      <c r="J37" s="437"/>
      <c r="K37" s="437"/>
      <c r="L37" s="437"/>
      <c r="M37" s="437"/>
      <c r="N37" s="438"/>
      <c r="O37" s="191">
        <f>SUM(O7:O36)</f>
        <v>0</v>
      </c>
      <c r="P37" s="14">
        <f>SUM(P7:P36)</f>
        <v>0</v>
      </c>
    </row>
    <row r="38" ht="21" customHeight="1" thickBot="1" thickTop="1"/>
    <row r="39" spans="1:16" ht="13.5" thickBot="1">
      <c r="A39" s="205"/>
      <c r="B39" s="441" t="s">
        <v>231</v>
      </c>
      <c r="C39" s="442"/>
      <c r="D39" s="442"/>
      <c r="E39" s="442"/>
      <c r="F39" s="442"/>
      <c r="G39" s="442"/>
      <c r="H39" s="442"/>
      <c r="I39" s="442"/>
      <c r="J39" s="442"/>
      <c r="K39" s="442"/>
      <c r="L39" s="442"/>
      <c r="M39" s="442"/>
      <c r="N39" s="442"/>
      <c r="O39" s="442"/>
      <c r="P39" s="443"/>
    </row>
    <row r="40" spans="2:16" ht="12.75">
      <c r="B40" s="202" t="s">
        <v>47</v>
      </c>
      <c r="C40" s="439" t="s">
        <v>48</v>
      </c>
      <c r="D40" s="439"/>
      <c r="E40" s="439"/>
      <c r="F40" s="439"/>
      <c r="G40" s="439"/>
      <c r="H40" s="439"/>
      <c r="I40" s="439"/>
      <c r="J40" s="439"/>
      <c r="K40" s="439"/>
      <c r="L40" s="439"/>
      <c r="M40" s="439"/>
      <c r="N40" s="439"/>
      <c r="O40" s="439"/>
      <c r="P40" s="440"/>
    </row>
    <row r="41" spans="2:16" ht="12.75">
      <c r="B41" s="199" t="s">
        <v>4</v>
      </c>
      <c r="C41" s="408" t="s">
        <v>110</v>
      </c>
      <c r="D41" s="408"/>
      <c r="E41" s="408"/>
      <c r="F41" s="408"/>
      <c r="G41" s="408"/>
      <c r="H41" s="408"/>
      <c r="I41" s="408"/>
      <c r="J41" s="408"/>
      <c r="K41" s="408"/>
      <c r="L41" s="408"/>
      <c r="M41" s="408"/>
      <c r="N41" s="408"/>
      <c r="O41" s="408"/>
      <c r="P41" s="431"/>
    </row>
    <row r="42" spans="2:16" ht="12.75">
      <c r="B42" s="199" t="s">
        <v>5</v>
      </c>
      <c r="C42" s="412" t="s">
        <v>226</v>
      </c>
      <c r="D42" s="416"/>
      <c r="E42" s="416"/>
      <c r="F42" s="416"/>
      <c r="G42" s="416"/>
      <c r="H42" s="416"/>
      <c r="I42" s="416"/>
      <c r="J42" s="416"/>
      <c r="K42" s="416"/>
      <c r="L42" s="416"/>
      <c r="M42" s="416"/>
      <c r="N42" s="416"/>
      <c r="O42" s="416"/>
      <c r="P42" s="444"/>
    </row>
    <row r="43" spans="2:16" ht="12.75">
      <c r="B43" s="199" t="s">
        <v>6</v>
      </c>
      <c r="C43" s="408" t="s">
        <v>309</v>
      </c>
      <c r="D43" s="408"/>
      <c r="E43" s="408"/>
      <c r="F43" s="408"/>
      <c r="G43" s="408"/>
      <c r="H43" s="408"/>
      <c r="I43" s="408"/>
      <c r="J43" s="408"/>
      <c r="K43" s="408"/>
      <c r="L43" s="408"/>
      <c r="M43" s="408"/>
      <c r="N43" s="408"/>
      <c r="O43" s="408"/>
      <c r="P43" s="431"/>
    </row>
    <row r="44" spans="2:16" ht="12.75">
      <c r="B44" s="199" t="s">
        <v>49</v>
      </c>
      <c r="C44" s="412" t="s">
        <v>310</v>
      </c>
      <c r="D44" s="413"/>
      <c r="E44" s="413"/>
      <c r="F44" s="413"/>
      <c r="G44" s="413"/>
      <c r="H44" s="413"/>
      <c r="I44" s="413"/>
      <c r="J44" s="413"/>
      <c r="K44" s="413"/>
      <c r="L44" s="413"/>
      <c r="M44" s="413"/>
      <c r="N44" s="413"/>
      <c r="O44" s="413"/>
      <c r="P44" s="430"/>
    </row>
    <row r="45" spans="2:16" ht="12.75">
      <c r="B45" s="199" t="s">
        <v>7</v>
      </c>
      <c r="C45" s="412" t="s">
        <v>312</v>
      </c>
      <c r="D45" s="413"/>
      <c r="E45" s="413"/>
      <c r="F45" s="413"/>
      <c r="G45" s="413"/>
      <c r="H45" s="413"/>
      <c r="I45" s="413"/>
      <c r="J45" s="413"/>
      <c r="K45" s="413"/>
      <c r="L45" s="413"/>
      <c r="M45" s="413"/>
      <c r="N45" s="413"/>
      <c r="O45" s="413"/>
      <c r="P45" s="430"/>
    </row>
    <row r="46" spans="2:16" ht="12.75">
      <c r="B46" s="199" t="s">
        <v>9</v>
      </c>
      <c r="C46" s="412" t="s">
        <v>117</v>
      </c>
      <c r="D46" s="413"/>
      <c r="E46" s="413"/>
      <c r="F46" s="413"/>
      <c r="G46" s="413"/>
      <c r="H46" s="413"/>
      <c r="I46" s="413"/>
      <c r="J46" s="413"/>
      <c r="K46" s="413"/>
      <c r="L46" s="413"/>
      <c r="M46" s="413"/>
      <c r="N46" s="413"/>
      <c r="O46" s="413"/>
      <c r="P46" s="430"/>
    </row>
    <row r="47" spans="2:16" ht="12.75">
      <c r="B47" s="199" t="s">
        <v>10</v>
      </c>
      <c r="C47" s="412" t="s">
        <v>232</v>
      </c>
      <c r="D47" s="413"/>
      <c r="E47" s="413"/>
      <c r="F47" s="413"/>
      <c r="G47" s="413"/>
      <c r="H47" s="413"/>
      <c r="I47" s="413"/>
      <c r="J47" s="413"/>
      <c r="K47" s="413"/>
      <c r="L47" s="413"/>
      <c r="M47" s="413"/>
      <c r="N47" s="413"/>
      <c r="O47" s="413"/>
      <c r="P47" s="430"/>
    </row>
    <row r="48" spans="2:16" ht="12.75">
      <c r="B48" s="199" t="s">
        <v>269</v>
      </c>
      <c r="C48" s="233" t="s">
        <v>327</v>
      </c>
      <c r="D48" s="234"/>
      <c r="E48" s="234"/>
      <c r="F48" s="234"/>
      <c r="G48" s="234"/>
      <c r="H48" s="234"/>
      <c r="I48" s="234"/>
      <c r="J48" s="234"/>
      <c r="K48" s="234"/>
      <c r="L48" s="234"/>
      <c r="M48" s="234"/>
      <c r="N48" s="234"/>
      <c r="O48" s="234"/>
      <c r="P48" s="238"/>
    </row>
    <row r="49" spans="2:16" ht="12.75">
      <c r="B49" s="199" t="s">
        <v>270</v>
      </c>
      <c r="C49" s="233" t="s">
        <v>302</v>
      </c>
      <c r="D49" s="234"/>
      <c r="E49" s="234"/>
      <c r="F49" s="234"/>
      <c r="G49" s="234"/>
      <c r="H49" s="234"/>
      <c r="I49" s="234"/>
      <c r="J49" s="234"/>
      <c r="K49" s="234"/>
      <c r="L49" s="234"/>
      <c r="M49" s="234"/>
      <c r="N49" s="234"/>
      <c r="O49" s="234"/>
      <c r="P49" s="238"/>
    </row>
    <row r="50" spans="2:16" ht="12.75">
      <c r="B50" s="199" t="s">
        <v>13</v>
      </c>
      <c r="C50" s="412" t="s">
        <v>316</v>
      </c>
      <c r="D50" s="413"/>
      <c r="E50" s="413"/>
      <c r="F50" s="413"/>
      <c r="G50" s="413"/>
      <c r="H50" s="413"/>
      <c r="I50" s="413"/>
      <c r="J50" s="413"/>
      <c r="K50" s="413"/>
      <c r="L50" s="413"/>
      <c r="M50" s="413"/>
      <c r="N50" s="413"/>
      <c r="O50" s="413"/>
      <c r="P50" s="430"/>
    </row>
    <row r="51" spans="2:16" ht="12.75">
      <c r="B51" s="302" t="s">
        <v>17</v>
      </c>
      <c r="C51" s="303" t="s">
        <v>134</v>
      </c>
      <c r="D51" s="304"/>
      <c r="E51" s="304"/>
      <c r="F51" s="304"/>
      <c r="G51" s="304"/>
      <c r="H51" s="304"/>
      <c r="I51" s="304"/>
      <c r="J51" s="304"/>
      <c r="K51" s="304"/>
      <c r="L51" s="304"/>
      <c r="M51" s="304"/>
      <c r="N51" s="304"/>
      <c r="O51" s="304"/>
      <c r="P51" s="305"/>
    </row>
    <row r="52" spans="2:16" ht="12.75">
      <c r="B52" s="302" t="s">
        <v>18</v>
      </c>
      <c r="C52" s="303" t="s">
        <v>304</v>
      </c>
      <c r="D52" s="304"/>
      <c r="E52" s="304"/>
      <c r="F52" s="304"/>
      <c r="G52" s="304"/>
      <c r="H52" s="304"/>
      <c r="I52" s="304"/>
      <c r="J52" s="304"/>
      <c r="K52" s="304"/>
      <c r="L52" s="304"/>
      <c r="M52" s="304"/>
      <c r="N52" s="304"/>
      <c r="O52" s="304"/>
      <c r="P52" s="305"/>
    </row>
    <row r="53" spans="2:16" ht="12.75">
      <c r="B53" s="302" t="s">
        <v>22</v>
      </c>
      <c r="C53" s="303" t="s">
        <v>258</v>
      </c>
      <c r="D53" s="304"/>
      <c r="E53" s="304"/>
      <c r="F53" s="304"/>
      <c r="G53" s="304"/>
      <c r="H53" s="304"/>
      <c r="I53" s="304"/>
      <c r="J53" s="304"/>
      <c r="K53" s="304"/>
      <c r="L53" s="304"/>
      <c r="M53" s="304"/>
      <c r="N53" s="304"/>
      <c r="O53" s="304"/>
      <c r="P53" s="305"/>
    </row>
    <row r="54" spans="2:16" ht="12.75">
      <c r="B54" s="302" t="s">
        <v>23</v>
      </c>
      <c r="C54" s="303" t="s">
        <v>305</v>
      </c>
      <c r="D54" s="304"/>
      <c r="E54" s="304"/>
      <c r="F54" s="304"/>
      <c r="G54" s="304"/>
      <c r="H54" s="304"/>
      <c r="I54" s="304"/>
      <c r="J54" s="304"/>
      <c r="K54" s="304"/>
      <c r="L54" s="304"/>
      <c r="M54" s="304"/>
      <c r="N54" s="304"/>
      <c r="O54" s="304"/>
      <c r="P54" s="305"/>
    </row>
    <row r="55" spans="2:16" ht="12.75">
      <c r="B55" s="302" t="s">
        <v>303</v>
      </c>
      <c r="C55" s="303" t="s">
        <v>306</v>
      </c>
      <c r="D55" s="304"/>
      <c r="E55" s="304"/>
      <c r="F55" s="304"/>
      <c r="G55" s="304"/>
      <c r="H55" s="304"/>
      <c r="I55" s="304"/>
      <c r="J55" s="304"/>
      <c r="K55" s="304"/>
      <c r="L55" s="304"/>
      <c r="M55" s="304"/>
      <c r="N55" s="304"/>
      <c r="O55" s="304"/>
      <c r="P55" s="305"/>
    </row>
    <row r="56" spans="2:16" ht="13.5" thickBot="1">
      <c r="B56" s="200" t="s">
        <v>25</v>
      </c>
      <c r="C56" s="432" t="s">
        <v>307</v>
      </c>
      <c r="D56" s="433"/>
      <c r="E56" s="433"/>
      <c r="F56" s="433"/>
      <c r="G56" s="433"/>
      <c r="H56" s="433"/>
      <c r="I56" s="433"/>
      <c r="J56" s="433"/>
      <c r="K56" s="433"/>
      <c r="L56" s="433"/>
      <c r="M56" s="433"/>
      <c r="N56" s="433"/>
      <c r="O56" s="433"/>
      <c r="P56" s="434"/>
    </row>
  </sheetData>
  <sheetProtection/>
  <mergeCells count="12">
    <mergeCell ref="A37:N37"/>
    <mergeCell ref="C40:P40"/>
    <mergeCell ref="C41:P41"/>
    <mergeCell ref="B39:P39"/>
    <mergeCell ref="C42:P42"/>
    <mergeCell ref="C44:P44"/>
    <mergeCell ref="C45:P45"/>
    <mergeCell ref="C43:P43"/>
    <mergeCell ref="C56:P56"/>
    <mergeCell ref="C46:P46"/>
    <mergeCell ref="C47:P47"/>
    <mergeCell ref="C50:P50"/>
  </mergeCells>
  <printOptions/>
  <pageMargins left="0.46" right="0.55" top="0.51" bottom="0.47" header="0.3" footer="0.32"/>
  <pageSetup fitToHeight="1" fitToWidth="1" horizontalDpi="600" verticalDpi="600" orientation="landscape" paperSize="9" scale="59" r:id="rId1"/>
  <headerFooter alignWithMargins="0">
    <oddHeader>&amp;C&amp;"Arial,Gras"&amp;16Travel and subsistence&amp;R&amp;P (&amp;N)</oddHeader>
    <oddFooter>&amp;CTravel and subsistence &amp;P (&amp;N)&amp;R&amp;F</oddFooter>
  </headerFooter>
</worksheet>
</file>

<file path=xl/worksheets/sheet6.xml><?xml version="1.0" encoding="utf-8"?>
<worksheet xmlns="http://schemas.openxmlformats.org/spreadsheetml/2006/main" xmlns:r="http://schemas.openxmlformats.org/officeDocument/2006/relationships">
  <sheetPr codeName="Sheet8">
    <pageSetUpPr fitToPage="1"/>
  </sheetPr>
  <dimension ref="A1:P56"/>
  <sheetViews>
    <sheetView zoomScale="75" zoomScaleNormal="75" zoomScalePageLayoutView="0" workbookViewId="0" topLeftCell="A1">
      <selection activeCell="H6" sqref="H6"/>
    </sheetView>
  </sheetViews>
  <sheetFormatPr defaultColWidth="9.140625" defaultRowHeight="12.75"/>
  <cols>
    <col min="3" max="3" width="12.140625" style="0" customWidth="1"/>
    <col min="4" max="4" width="18.28125" style="0" customWidth="1"/>
    <col min="5" max="5" width="11.421875" style="0" customWidth="1"/>
    <col min="6" max="6" width="29.00390625" style="0" customWidth="1"/>
    <col min="7" max="7" width="50.57421875" style="0" customWidth="1"/>
    <col min="8" max="8" width="8.28125" style="0" customWidth="1"/>
    <col min="9" max="9" width="7.8515625" style="0" customWidth="1"/>
    <col min="10" max="11" width="20.28125" style="0" customWidth="1"/>
    <col min="12" max="12" width="14.00390625" style="0" customWidth="1"/>
    <col min="13" max="13" width="17.421875" style="0" customWidth="1"/>
    <col min="14" max="14" width="20.00390625" style="0" customWidth="1"/>
  </cols>
  <sheetData>
    <row r="1" ht="15">
      <c r="C1" s="43" t="s">
        <v>162</v>
      </c>
    </row>
    <row r="2" spans="3:9" ht="15">
      <c r="C2" s="43"/>
      <c r="D2" s="43"/>
      <c r="E2" s="44">
        <f>N37</f>
        <v>0</v>
      </c>
      <c r="F2" s="11"/>
      <c r="G2" s="11"/>
      <c r="H2" s="11"/>
      <c r="I2" s="11"/>
    </row>
    <row r="3" spans="3:9" ht="15">
      <c r="C3" s="43"/>
      <c r="D3" s="43"/>
      <c r="E3" s="141"/>
      <c r="F3" s="11"/>
      <c r="G3" s="11"/>
      <c r="H3" s="11"/>
      <c r="I3" s="11"/>
    </row>
    <row r="4" ht="13.5" thickBot="1">
      <c r="C4" s="2"/>
    </row>
    <row r="5" spans="1:15" s="3" customFormat="1" ht="14.25" thickBot="1" thickTop="1">
      <c r="A5" s="183" t="s">
        <v>4</v>
      </c>
      <c r="B5" s="184" t="s">
        <v>5</v>
      </c>
      <c r="C5" s="185" t="s">
        <v>6</v>
      </c>
      <c r="D5" s="186" t="s">
        <v>49</v>
      </c>
      <c r="E5" s="186" t="s">
        <v>7</v>
      </c>
      <c r="F5" s="186" t="s">
        <v>8</v>
      </c>
      <c r="G5" s="186" t="s">
        <v>9</v>
      </c>
      <c r="H5" s="232" t="s">
        <v>267</v>
      </c>
      <c r="I5" s="232" t="s">
        <v>271</v>
      </c>
      <c r="J5" s="185" t="s">
        <v>10</v>
      </c>
      <c r="K5" s="187" t="s">
        <v>13</v>
      </c>
      <c r="L5" s="187" t="s">
        <v>17</v>
      </c>
      <c r="M5" s="187" t="s">
        <v>18</v>
      </c>
      <c r="N5" s="188" t="s">
        <v>22</v>
      </c>
      <c r="O5" s="232" t="s">
        <v>23</v>
      </c>
    </row>
    <row r="6" spans="1:15" s="6" customFormat="1" ht="96" thickBot="1">
      <c r="A6" s="85" t="s">
        <v>0</v>
      </c>
      <c r="B6" s="179" t="s">
        <v>21</v>
      </c>
      <c r="C6" s="87" t="s">
        <v>52</v>
      </c>
      <c r="D6" s="87" t="s">
        <v>53</v>
      </c>
      <c r="E6" s="87" t="s">
        <v>14</v>
      </c>
      <c r="F6" s="87" t="s">
        <v>104</v>
      </c>
      <c r="G6" s="86" t="s">
        <v>175</v>
      </c>
      <c r="H6" s="229" t="s">
        <v>301</v>
      </c>
      <c r="I6" s="229" t="s">
        <v>275</v>
      </c>
      <c r="J6" s="87" t="s">
        <v>134</v>
      </c>
      <c r="K6" s="87" t="s">
        <v>135</v>
      </c>
      <c r="L6" s="87" t="s">
        <v>3</v>
      </c>
      <c r="M6" s="87" t="s">
        <v>185</v>
      </c>
      <c r="N6" s="88" t="s">
        <v>186</v>
      </c>
      <c r="O6" s="229" t="s">
        <v>272</v>
      </c>
    </row>
    <row r="7" spans="1:15" s="3" customFormat="1" ht="13.5" thickBot="1">
      <c r="A7" s="10">
        <v>1</v>
      </c>
      <c r="B7" s="177"/>
      <c r="C7" s="5"/>
      <c r="D7" s="5"/>
      <c r="E7" s="5"/>
      <c r="F7" s="5"/>
      <c r="G7" s="5"/>
      <c r="H7" s="5"/>
      <c r="I7" s="5"/>
      <c r="J7" s="252"/>
      <c r="K7" s="252"/>
      <c r="L7" s="152">
        <f>IF('Individual Cost Statement '!$E$22&lt;1,1,VLOOKUP(B7,'Individual Cost Statement '!$E$22:$F$26,2,FALSE))</f>
        <v>1</v>
      </c>
      <c r="M7" s="142" t="str">
        <f>IF(J7&lt;&gt;0,J7/L7," ")</f>
        <v> </v>
      </c>
      <c r="N7" s="250" t="str">
        <f>IF(K7&lt;&gt;0,K7/L7," ")</f>
        <v> </v>
      </c>
      <c r="O7" s="16"/>
    </row>
    <row r="8" spans="1:15" s="3" customFormat="1" ht="13.5" thickBot="1">
      <c r="A8" s="10">
        <f>A7+1</f>
        <v>2</v>
      </c>
      <c r="B8" s="177"/>
      <c r="C8" s="5"/>
      <c r="D8" s="5"/>
      <c r="E8" s="5"/>
      <c r="F8" s="5"/>
      <c r="G8" s="5"/>
      <c r="H8" s="5"/>
      <c r="I8" s="5"/>
      <c r="J8" s="252"/>
      <c r="K8" s="252"/>
      <c r="L8" s="152">
        <f>IF('Individual Cost Statement '!$E$22&lt;1,1,VLOOKUP(B8,'Individual Cost Statement '!$E$22:$F$26,2,FALSE))</f>
        <v>1</v>
      </c>
      <c r="M8" s="142" t="str">
        <f aca="true" t="shared" si="0" ref="M8:M36">IF(J8&lt;&gt;0,J8/L8," ")</f>
        <v> </v>
      </c>
      <c r="N8" s="174" t="str">
        <f aca="true" t="shared" si="1" ref="N8:N36">IF(K8&lt;&gt;0,K8/L8," ")</f>
        <v> </v>
      </c>
      <c r="O8" s="16"/>
    </row>
    <row r="9" spans="1:15" s="3" customFormat="1" ht="13.5" thickBot="1">
      <c r="A9" s="10">
        <f aca="true" t="shared" si="2" ref="A9:A36">A8+1</f>
        <v>3</v>
      </c>
      <c r="B9" s="177"/>
      <c r="C9" s="5"/>
      <c r="D9" s="5"/>
      <c r="E9" s="5"/>
      <c r="F9" s="5"/>
      <c r="G9" s="5"/>
      <c r="H9" s="5"/>
      <c r="I9" s="5"/>
      <c r="J9" s="252"/>
      <c r="K9" s="252"/>
      <c r="L9" s="152">
        <f>IF('Individual Cost Statement '!$E$22&lt;1,1,VLOOKUP(B9,'Individual Cost Statement '!$E$22:$F$26,2,FALSE))</f>
        <v>1</v>
      </c>
      <c r="M9" s="142" t="str">
        <f t="shared" si="0"/>
        <v> </v>
      </c>
      <c r="N9" s="174" t="str">
        <f t="shared" si="1"/>
        <v> </v>
      </c>
      <c r="O9" s="16"/>
    </row>
    <row r="10" spans="1:15" s="3" customFormat="1" ht="13.5" thickBot="1">
      <c r="A10" s="10">
        <f t="shared" si="2"/>
        <v>4</v>
      </c>
      <c r="B10" s="177"/>
      <c r="C10" s="5"/>
      <c r="D10" s="5"/>
      <c r="E10" s="5"/>
      <c r="F10" s="5"/>
      <c r="G10" s="5"/>
      <c r="H10" s="5"/>
      <c r="I10" s="5"/>
      <c r="J10" s="252"/>
      <c r="K10" s="252"/>
      <c r="L10" s="152">
        <f>IF('Individual Cost Statement '!$E$22&lt;1,1,VLOOKUP(B10,'Individual Cost Statement '!$E$22:$F$26,2,FALSE))</f>
        <v>1</v>
      </c>
      <c r="M10" s="142" t="str">
        <f t="shared" si="0"/>
        <v> </v>
      </c>
      <c r="N10" s="174" t="str">
        <f t="shared" si="1"/>
        <v> </v>
      </c>
      <c r="O10" s="16"/>
    </row>
    <row r="11" spans="1:15" s="3" customFormat="1" ht="13.5" thickBot="1">
      <c r="A11" s="10">
        <f t="shared" si="2"/>
        <v>5</v>
      </c>
      <c r="B11" s="177"/>
      <c r="C11" s="5"/>
      <c r="D11" s="5"/>
      <c r="E11" s="5"/>
      <c r="F11" s="5"/>
      <c r="G11" s="5"/>
      <c r="H11" s="5"/>
      <c r="I11" s="5"/>
      <c r="J11" s="252"/>
      <c r="K11" s="252"/>
      <c r="L11" s="152">
        <f>IF('Individual Cost Statement '!$E$22&lt;1,1,VLOOKUP(B11,'Individual Cost Statement '!$E$22:$F$26,2,FALSE))</f>
        <v>1</v>
      </c>
      <c r="M11" s="142" t="str">
        <f t="shared" si="0"/>
        <v> </v>
      </c>
      <c r="N11" s="174" t="str">
        <f t="shared" si="1"/>
        <v> </v>
      </c>
      <c r="O11" s="16"/>
    </row>
    <row r="12" spans="1:15" s="3" customFormat="1" ht="13.5" thickBot="1">
      <c r="A12" s="10">
        <f t="shared" si="2"/>
        <v>6</v>
      </c>
      <c r="B12" s="177"/>
      <c r="C12" s="5"/>
      <c r="D12" s="5"/>
      <c r="E12" s="5"/>
      <c r="F12" s="5"/>
      <c r="G12" s="5"/>
      <c r="H12" s="5"/>
      <c r="I12" s="5"/>
      <c r="J12" s="252"/>
      <c r="K12" s="252"/>
      <c r="L12" s="152">
        <f>IF('Individual Cost Statement '!$E$22&lt;1,1,VLOOKUP(B12,'Individual Cost Statement '!$E$22:$F$26,2,FALSE))</f>
        <v>1</v>
      </c>
      <c r="M12" s="142" t="str">
        <f t="shared" si="0"/>
        <v> </v>
      </c>
      <c r="N12" s="174" t="str">
        <f t="shared" si="1"/>
        <v> </v>
      </c>
      <c r="O12" s="16"/>
    </row>
    <row r="13" spans="1:15" s="3" customFormat="1" ht="13.5" thickBot="1">
      <c r="A13" s="10">
        <f t="shared" si="2"/>
        <v>7</v>
      </c>
      <c r="B13" s="177"/>
      <c r="C13" s="5"/>
      <c r="D13" s="5"/>
      <c r="E13" s="5"/>
      <c r="F13" s="5"/>
      <c r="G13" s="5"/>
      <c r="H13" s="5"/>
      <c r="I13" s="5"/>
      <c r="J13" s="252"/>
      <c r="K13" s="252"/>
      <c r="L13" s="152">
        <f>IF('Individual Cost Statement '!$E$22&lt;1,1,VLOOKUP(B13,'Individual Cost Statement '!$E$22:$F$26,2,FALSE))</f>
        <v>1</v>
      </c>
      <c r="M13" s="142" t="str">
        <f t="shared" si="0"/>
        <v> </v>
      </c>
      <c r="N13" s="174" t="str">
        <f t="shared" si="1"/>
        <v> </v>
      </c>
      <c r="O13" s="16"/>
    </row>
    <row r="14" spans="1:15" s="3" customFormat="1" ht="13.5" thickBot="1">
      <c r="A14" s="10">
        <f t="shared" si="2"/>
        <v>8</v>
      </c>
      <c r="B14" s="177"/>
      <c r="C14" s="5"/>
      <c r="D14" s="5"/>
      <c r="E14" s="5"/>
      <c r="F14" s="5"/>
      <c r="G14" s="5"/>
      <c r="H14" s="5"/>
      <c r="I14" s="5"/>
      <c r="J14" s="252"/>
      <c r="K14" s="252"/>
      <c r="L14" s="152">
        <f>IF('Individual Cost Statement '!$E$22&lt;1,1,VLOOKUP(B14,'Individual Cost Statement '!$E$22:$F$26,2,FALSE))</f>
        <v>1</v>
      </c>
      <c r="M14" s="142" t="str">
        <f t="shared" si="0"/>
        <v> </v>
      </c>
      <c r="N14" s="174" t="str">
        <f t="shared" si="1"/>
        <v> </v>
      </c>
      <c r="O14" s="16"/>
    </row>
    <row r="15" spans="1:15" s="3" customFormat="1" ht="13.5" thickBot="1">
      <c r="A15" s="10">
        <f t="shared" si="2"/>
        <v>9</v>
      </c>
      <c r="B15" s="177"/>
      <c r="C15" s="5"/>
      <c r="D15" s="5"/>
      <c r="E15" s="5"/>
      <c r="F15" s="5"/>
      <c r="G15" s="5"/>
      <c r="H15" s="5"/>
      <c r="I15" s="5"/>
      <c r="J15" s="252"/>
      <c r="K15" s="252"/>
      <c r="L15" s="152">
        <f>IF('Individual Cost Statement '!$E$22&lt;1,1,VLOOKUP(B15,'Individual Cost Statement '!$E$22:$F$26,2,FALSE))</f>
        <v>1</v>
      </c>
      <c r="M15" s="142" t="str">
        <f t="shared" si="0"/>
        <v> </v>
      </c>
      <c r="N15" s="174" t="str">
        <f t="shared" si="1"/>
        <v> </v>
      </c>
      <c r="O15" s="16"/>
    </row>
    <row r="16" spans="1:15" s="3" customFormat="1" ht="13.5" thickBot="1">
      <c r="A16" s="10">
        <f t="shared" si="2"/>
        <v>10</v>
      </c>
      <c r="B16" s="177"/>
      <c r="C16" s="5"/>
      <c r="D16" s="5"/>
      <c r="E16" s="5"/>
      <c r="F16" s="5"/>
      <c r="G16" s="5"/>
      <c r="H16" s="5"/>
      <c r="I16" s="5"/>
      <c r="J16" s="252"/>
      <c r="K16" s="252"/>
      <c r="L16" s="152">
        <f>IF('Individual Cost Statement '!$E$22&lt;1,1,VLOOKUP(B16,'Individual Cost Statement '!$E$22:$F$26,2,FALSE))</f>
        <v>1</v>
      </c>
      <c r="M16" s="142" t="str">
        <f t="shared" si="0"/>
        <v> </v>
      </c>
      <c r="N16" s="174" t="str">
        <f t="shared" si="1"/>
        <v> </v>
      </c>
      <c r="O16" s="16"/>
    </row>
    <row r="17" spans="1:15" s="3" customFormat="1" ht="13.5" thickBot="1">
      <c r="A17" s="10">
        <f t="shared" si="2"/>
        <v>11</v>
      </c>
      <c r="B17" s="177"/>
      <c r="C17" s="5"/>
      <c r="D17" s="5"/>
      <c r="E17" s="5"/>
      <c r="F17" s="5"/>
      <c r="G17" s="5"/>
      <c r="H17" s="5"/>
      <c r="I17" s="5"/>
      <c r="J17" s="252"/>
      <c r="K17" s="252"/>
      <c r="L17" s="152">
        <f>IF('Individual Cost Statement '!$E$22&lt;1,1,VLOOKUP(B17,'Individual Cost Statement '!$E$22:$F$26,2,FALSE))</f>
        <v>1</v>
      </c>
      <c r="M17" s="142" t="str">
        <f t="shared" si="0"/>
        <v> </v>
      </c>
      <c r="N17" s="174" t="str">
        <f t="shared" si="1"/>
        <v> </v>
      </c>
      <c r="O17" s="16"/>
    </row>
    <row r="18" spans="1:15" s="3" customFormat="1" ht="13.5" thickBot="1">
      <c r="A18" s="10">
        <f t="shared" si="2"/>
        <v>12</v>
      </c>
      <c r="B18" s="177"/>
      <c r="C18" s="5"/>
      <c r="D18" s="5"/>
      <c r="E18" s="5"/>
      <c r="F18" s="5"/>
      <c r="G18" s="5"/>
      <c r="H18" s="5"/>
      <c r="I18" s="5"/>
      <c r="J18" s="252"/>
      <c r="K18" s="252"/>
      <c r="L18" s="152">
        <f>IF('Individual Cost Statement '!$E$22&lt;1,1,VLOOKUP(B18,'Individual Cost Statement '!$E$22:$F$26,2,FALSE))</f>
        <v>1</v>
      </c>
      <c r="M18" s="142" t="str">
        <f t="shared" si="0"/>
        <v> </v>
      </c>
      <c r="N18" s="174" t="str">
        <f t="shared" si="1"/>
        <v> </v>
      </c>
      <c r="O18" s="16"/>
    </row>
    <row r="19" spans="1:15" s="3" customFormat="1" ht="13.5" thickBot="1">
      <c r="A19" s="10">
        <f t="shared" si="2"/>
        <v>13</v>
      </c>
      <c r="B19" s="177"/>
      <c r="C19" s="5"/>
      <c r="D19" s="5"/>
      <c r="E19" s="5"/>
      <c r="F19" s="5"/>
      <c r="G19" s="5"/>
      <c r="H19" s="5"/>
      <c r="I19" s="5"/>
      <c r="J19" s="252"/>
      <c r="K19" s="252"/>
      <c r="L19" s="152">
        <f>IF('Individual Cost Statement '!$E$22&lt;1,1,VLOOKUP(B19,'Individual Cost Statement '!$E$22:$F$26,2,FALSE))</f>
        <v>1</v>
      </c>
      <c r="M19" s="142" t="str">
        <f t="shared" si="0"/>
        <v> </v>
      </c>
      <c r="N19" s="174" t="str">
        <f t="shared" si="1"/>
        <v> </v>
      </c>
      <c r="O19" s="16"/>
    </row>
    <row r="20" spans="1:15" s="3" customFormat="1" ht="13.5" thickBot="1">
      <c r="A20" s="10">
        <f t="shared" si="2"/>
        <v>14</v>
      </c>
      <c r="B20" s="177"/>
      <c r="C20" s="5"/>
      <c r="D20" s="5"/>
      <c r="E20" s="5"/>
      <c r="F20" s="5"/>
      <c r="G20" s="5"/>
      <c r="H20" s="5"/>
      <c r="I20" s="5"/>
      <c r="J20" s="252"/>
      <c r="K20" s="252"/>
      <c r="L20" s="152">
        <f>IF('Individual Cost Statement '!$E$22&lt;1,1,VLOOKUP(B20,'Individual Cost Statement '!$E$22:$F$26,2,FALSE))</f>
        <v>1</v>
      </c>
      <c r="M20" s="142" t="str">
        <f t="shared" si="0"/>
        <v> </v>
      </c>
      <c r="N20" s="174" t="str">
        <f t="shared" si="1"/>
        <v> </v>
      </c>
      <c r="O20" s="16"/>
    </row>
    <row r="21" spans="1:15" s="3" customFormat="1" ht="13.5" thickBot="1">
      <c r="A21" s="10">
        <f t="shared" si="2"/>
        <v>15</v>
      </c>
      <c r="B21" s="177"/>
      <c r="C21" s="5"/>
      <c r="D21" s="5"/>
      <c r="E21" s="5"/>
      <c r="F21" s="5"/>
      <c r="G21" s="5"/>
      <c r="H21" s="5"/>
      <c r="I21" s="5"/>
      <c r="J21" s="252"/>
      <c r="K21" s="252"/>
      <c r="L21" s="152">
        <f>IF('Individual Cost Statement '!$E$22&lt;1,1,VLOOKUP(B21,'Individual Cost Statement '!$E$22:$F$26,2,FALSE))</f>
        <v>1</v>
      </c>
      <c r="M21" s="142" t="str">
        <f t="shared" si="0"/>
        <v> </v>
      </c>
      <c r="N21" s="174" t="str">
        <f t="shared" si="1"/>
        <v> </v>
      </c>
      <c r="O21" s="16"/>
    </row>
    <row r="22" spans="1:15" s="3" customFormat="1" ht="13.5" thickBot="1">
      <c r="A22" s="10">
        <f t="shared" si="2"/>
        <v>16</v>
      </c>
      <c r="B22" s="177"/>
      <c r="C22" s="5"/>
      <c r="D22" s="5"/>
      <c r="E22" s="5"/>
      <c r="F22" s="5"/>
      <c r="G22" s="5"/>
      <c r="H22" s="5"/>
      <c r="I22" s="5"/>
      <c r="J22" s="252"/>
      <c r="K22" s="252"/>
      <c r="L22" s="152">
        <f>IF('Individual Cost Statement '!$E$22&lt;1,1,VLOOKUP(B22,'Individual Cost Statement '!$E$22:$F$26,2,FALSE))</f>
        <v>1</v>
      </c>
      <c r="M22" s="142" t="str">
        <f t="shared" si="0"/>
        <v> </v>
      </c>
      <c r="N22" s="174" t="str">
        <f t="shared" si="1"/>
        <v> </v>
      </c>
      <c r="O22" s="16"/>
    </row>
    <row r="23" spans="1:15" s="3" customFormat="1" ht="13.5" thickBot="1">
      <c r="A23" s="10">
        <f t="shared" si="2"/>
        <v>17</v>
      </c>
      <c r="B23" s="177"/>
      <c r="C23" s="5"/>
      <c r="D23" s="5"/>
      <c r="E23" s="5"/>
      <c r="F23" s="5"/>
      <c r="G23" s="5"/>
      <c r="H23" s="5"/>
      <c r="I23" s="5"/>
      <c r="J23" s="252"/>
      <c r="K23" s="252"/>
      <c r="L23" s="152">
        <f>IF('Individual Cost Statement '!$E$22&lt;1,1,VLOOKUP(B23,'Individual Cost Statement '!$E$22:$F$26,2,FALSE))</f>
        <v>1</v>
      </c>
      <c r="M23" s="142" t="str">
        <f t="shared" si="0"/>
        <v> </v>
      </c>
      <c r="N23" s="174" t="str">
        <f t="shared" si="1"/>
        <v> </v>
      </c>
      <c r="O23" s="16"/>
    </row>
    <row r="24" spans="1:15" s="3" customFormat="1" ht="13.5" thickBot="1">
      <c r="A24" s="10">
        <f t="shared" si="2"/>
        <v>18</v>
      </c>
      <c r="B24" s="177"/>
      <c r="C24" s="5"/>
      <c r="D24" s="5"/>
      <c r="E24" s="5"/>
      <c r="F24" s="5"/>
      <c r="G24" s="5"/>
      <c r="H24" s="5"/>
      <c r="I24" s="5"/>
      <c r="J24" s="252"/>
      <c r="K24" s="252"/>
      <c r="L24" s="152">
        <f>IF('Individual Cost Statement '!$E$22&lt;1,1,VLOOKUP(B24,'Individual Cost Statement '!$E$22:$F$26,2,FALSE))</f>
        <v>1</v>
      </c>
      <c r="M24" s="142" t="str">
        <f t="shared" si="0"/>
        <v> </v>
      </c>
      <c r="N24" s="174" t="str">
        <f t="shared" si="1"/>
        <v> </v>
      </c>
      <c r="O24" s="16"/>
    </row>
    <row r="25" spans="1:15" s="3" customFormat="1" ht="13.5" thickBot="1">
      <c r="A25" s="10">
        <f t="shared" si="2"/>
        <v>19</v>
      </c>
      <c r="B25" s="177"/>
      <c r="C25" s="5"/>
      <c r="D25" s="5"/>
      <c r="E25" s="5"/>
      <c r="F25" s="5"/>
      <c r="G25" s="5"/>
      <c r="H25" s="5"/>
      <c r="I25" s="5"/>
      <c r="J25" s="252"/>
      <c r="K25" s="252"/>
      <c r="L25" s="152">
        <f>IF('Individual Cost Statement '!$E$22&lt;1,1,VLOOKUP(B25,'Individual Cost Statement '!$E$22:$F$26,2,FALSE))</f>
        <v>1</v>
      </c>
      <c r="M25" s="142" t="str">
        <f t="shared" si="0"/>
        <v> </v>
      </c>
      <c r="N25" s="174" t="str">
        <f t="shared" si="1"/>
        <v> </v>
      </c>
      <c r="O25" s="16"/>
    </row>
    <row r="26" spans="1:15" s="3" customFormat="1" ht="13.5" thickBot="1">
      <c r="A26" s="10">
        <f t="shared" si="2"/>
        <v>20</v>
      </c>
      <c r="B26" s="177"/>
      <c r="C26" s="5"/>
      <c r="D26" s="5"/>
      <c r="E26" s="5"/>
      <c r="F26" s="5"/>
      <c r="G26" s="5"/>
      <c r="H26" s="5"/>
      <c r="I26" s="5"/>
      <c r="J26" s="252"/>
      <c r="K26" s="252"/>
      <c r="L26" s="152">
        <f>IF('Individual Cost Statement '!$E$22&lt;1,1,VLOOKUP(B26,'Individual Cost Statement '!$E$22:$F$26,2,FALSE))</f>
        <v>1</v>
      </c>
      <c r="M26" s="142" t="str">
        <f t="shared" si="0"/>
        <v> </v>
      </c>
      <c r="N26" s="174" t="str">
        <f t="shared" si="1"/>
        <v> </v>
      </c>
      <c r="O26" s="16"/>
    </row>
    <row r="27" spans="1:15" s="3" customFormat="1" ht="13.5" thickBot="1">
      <c r="A27" s="10">
        <f t="shared" si="2"/>
        <v>21</v>
      </c>
      <c r="B27" s="177"/>
      <c r="C27" s="5"/>
      <c r="D27" s="5"/>
      <c r="E27" s="5"/>
      <c r="F27" s="5"/>
      <c r="G27" s="5"/>
      <c r="H27" s="5"/>
      <c r="I27" s="5"/>
      <c r="J27" s="252"/>
      <c r="K27" s="252"/>
      <c r="L27" s="152">
        <f>IF('Individual Cost Statement '!$E$22&lt;1,1,VLOOKUP(B27,'Individual Cost Statement '!$E$22:$F$26,2,FALSE))</f>
        <v>1</v>
      </c>
      <c r="M27" s="142" t="str">
        <f t="shared" si="0"/>
        <v> </v>
      </c>
      <c r="N27" s="174" t="str">
        <f t="shared" si="1"/>
        <v> </v>
      </c>
      <c r="O27" s="16"/>
    </row>
    <row r="28" spans="1:15" s="3" customFormat="1" ht="13.5" thickBot="1">
      <c r="A28" s="10">
        <f t="shared" si="2"/>
        <v>22</v>
      </c>
      <c r="B28" s="177"/>
      <c r="C28" s="5"/>
      <c r="D28" s="5"/>
      <c r="E28" s="5"/>
      <c r="F28" s="5"/>
      <c r="G28" s="5"/>
      <c r="H28" s="5"/>
      <c r="I28" s="5"/>
      <c r="J28" s="252"/>
      <c r="K28" s="252"/>
      <c r="L28" s="152">
        <f>IF('Individual Cost Statement '!$E$22&lt;1,1,VLOOKUP(B28,'Individual Cost Statement '!$E$22:$F$26,2,FALSE))</f>
        <v>1</v>
      </c>
      <c r="M28" s="142" t="str">
        <f t="shared" si="0"/>
        <v> </v>
      </c>
      <c r="N28" s="174" t="str">
        <f t="shared" si="1"/>
        <v> </v>
      </c>
      <c r="O28" s="16"/>
    </row>
    <row r="29" spans="1:15" s="3" customFormat="1" ht="14.25" thickBot="1">
      <c r="A29" s="10">
        <f t="shared" si="2"/>
        <v>23</v>
      </c>
      <c r="B29" s="177"/>
      <c r="C29" s="4"/>
      <c r="D29" s="5"/>
      <c r="E29" s="5"/>
      <c r="F29" s="5"/>
      <c r="G29" s="5"/>
      <c r="H29" s="5"/>
      <c r="I29" s="5"/>
      <c r="J29" s="252"/>
      <c r="K29" s="252"/>
      <c r="L29" s="152">
        <f>IF('Individual Cost Statement '!$E$22&lt;1,1,VLOOKUP(B29,'Individual Cost Statement '!$E$22:$F$26,2,FALSE))</f>
        <v>1</v>
      </c>
      <c r="M29" s="142" t="str">
        <f t="shared" si="0"/>
        <v> </v>
      </c>
      <c r="N29" s="174" t="str">
        <f t="shared" si="1"/>
        <v> </v>
      </c>
      <c r="O29" s="16"/>
    </row>
    <row r="30" spans="1:15" s="3" customFormat="1" ht="14.25" thickBot="1">
      <c r="A30" s="10">
        <f t="shared" si="2"/>
        <v>24</v>
      </c>
      <c r="B30" s="177"/>
      <c r="C30" s="4"/>
      <c r="D30" s="5"/>
      <c r="E30" s="5"/>
      <c r="F30" s="5"/>
      <c r="G30" s="5"/>
      <c r="H30" s="5"/>
      <c r="I30" s="5"/>
      <c r="J30" s="252"/>
      <c r="K30" s="252"/>
      <c r="L30" s="152">
        <f>IF('Individual Cost Statement '!$E$22&lt;1,1,VLOOKUP(B30,'Individual Cost Statement '!$E$22:$F$26,2,FALSE))</f>
        <v>1</v>
      </c>
      <c r="M30" s="142" t="str">
        <f t="shared" si="0"/>
        <v> </v>
      </c>
      <c r="N30" s="174" t="str">
        <f t="shared" si="1"/>
        <v> </v>
      </c>
      <c r="O30" s="16"/>
    </row>
    <row r="31" spans="1:15" s="3" customFormat="1" ht="14.25" thickBot="1">
      <c r="A31" s="10">
        <f t="shared" si="2"/>
        <v>25</v>
      </c>
      <c r="B31" s="177"/>
      <c r="C31" s="4"/>
      <c r="D31" s="5"/>
      <c r="E31" s="5"/>
      <c r="F31" s="5"/>
      <c r="G31" s="5"/>
      <c r="H31" s="5"/>
      <c r="I31" s="5"/>
      <c r="J31" s="252"/>
      <c r="K31" s="252"/>
      <c r="L31" s="152">
        <f>IF('Individual Cost Statement '!$E$22&lt;1,1,VLOOKUP(B31,'Individual Cost Statement '!$E$22:$F$26,2,FALSE))</f>
        <v>1</v>
      </c>
      <c r="M31" s="142" t="str">
        <f t="shared" si="0"/>
        <v> </v>
      </c>
      <c r="N31" s="174" t="str">
        <f t="shared" si="1"/>
        <v> </v>
      </c>
      <c r="O31" s="16"/>
    </row>
    <row r="32" spans="1:15" s="3" customFormat="1" ht="14.25" thickBot="1">
      <c r="A32" s="10">
        <f t="shared" si="2"/>
        <v>26</v>
      </c>
      <c r="B32" s="177"/>
      <c r="C32" s="4"/>
      <c r="D32" s="5"/>
      <c r="E32" s="5"/>
      <c r="F32" s="5"/>
      <c r="G32" s="5"/>
      <c r="H32" s="5"/>
      <c r="I32" s="5"/>
      <c r="J32" s="252"/>
      <c r="K32" s="252"/>
      <c r="L32" s="152">
        <f>IF('Individual Cost Statement '!$E$22&lt;1,1,VLOOKUP(B32,'Individual Cost Statement '!$E$22:$F$26,2,FALSE))</f>
        <v>1</v>
      </c>
      <c r="M32" s="142" t="str">
        <f t="shared" si="0"/>
        <v> </v>
      </c>
      <c r="N32" s="174" t="str">
        <f t="shared" si="1"/>
        <v> </v>
      </c>
      <c r="O32" s="16"/>
    </row>
    <row r="33" spans="1:15" s="3" customFormat="1" ht="14.25" thickBot="1">
      <c r="A33" s="10">
        <f t="shared" si="2"/>
        <v>27</v>
      </c>
      <c r="B33" s="177"/>
      <c r="C33" s="4"/>
      <c r="D33" s="5"/>
      <c r="E33" s="5"/>
      <c r="F33" s="5"/>
      <c r="G33" s="5"/>
      <c r="H33" s="5"/>
      <c r="I33" s="5"/>
      <c r="J33" s="252"/>
      <c r="K33" s="252"/>
      <c r="L33" s="152">
        <f>IF('Individual Cost Statement '!$E$22&lt;1,1,VLOOKUP(B33,'Individual Cost Statement '!$E$22:$F$26,2,FALSE))</f>
        <v>1</v>
      </c>
      <c r="M33" s="142" t="str">
        <f t="shared" si="0"/>
        <v> </v>
      </c>
      <c r="N33" s="174" t="str">
        <f t="shared" si="1"/>
        <v> </v>
      </c>
      <c r="O33" s="16"/>
    </row>
    <row r="34" spans="1:15" s="3" customFormat="1" ht="14.25" thickBot="1">
      <c r="A34" s="10">
        <f t="shared" si="2"/>
        <v>28</v>
      </c>
      <c r="B34" s="177"/>
      <c r="C34" s="4"/>
      <c r="D34" s="5"/>
      <c r="E34" s="5"/>
      <c r="F34" s="5"/>
      <c r="G34" s="5"/>
      <c r="H34" s="5"/>
      <c r="I34" s="5"/>
      <c r="J34" s="252"/>
      <c r="K34" s="252"/>
      <c r="L34" s="152">
        <f>IF('Individual Cost Statement '!$E$22&lt;1,1,VLOOKUP(B34,'Individual Cost Statement '!$E$22:$F$26,2,FALSE))</f>
        <v>1</v>
      </c>
      <c r="M34" s="142" t="str">
        <f t="shared" si="0"/>
        <v> </v>
      </c>
      <c r="N34" s="174" t="str">
        <f t="shared" si="1"/>
        <v> </v>
      </c>
      <c r="O34" s="16"/>
    </row>
    <row r="35" spans="1:15" s="3" customFormat="1" ht="14.25" thickBot="1">
      <c r="A35" s="10">
        <f t="shared" si="2"/>
        <v>29</v>
      </c>
      <c r="B35" s="177"/>
      <c r="C35" s="4"/>
      <c r="D35" s="5"/>
      <c r="E35" s="5"/>
      <c r="F35" s="5"/>
      <c r="G35" s="5"/>
      <c r="H35" s="5"/>
      <c r="I35" s="5"/>
      <c r="J35" s="252"/>
      <c r="K35" s="252"/>
      <c r="L35" s="152">
        <f>IF('Individual Cost Statement '!$E$22&lt;1,1,VLOOKUP(B35,'Individual Cost Statement '!$E$22:$F$26,2,FALSE))</f>
        <v>1</v>
      </c>
      <c r="M35" s="142" t="str">
        <f t="shared" si="0"/>
        <v> </v>
      </c>
      <c r="N35" s="174" t="str">
        <f t="shared" si="1"/>
        <v> </v>
      </c>
      <c r="O35" s="16"/>
    </row>
    <row r="36" spans="1:15" s="3" customFormat="1" ht="14.25" thickBot="1">
      <c r="A36" s="10">
        <f t="shared" si="2"/>
        <v>30</v>
      </c>
      <c r="B36" s="177"/>
      <c r="C36" s="34"/>
      <c r="D36" s="5"/>
      <c r="E36" s="5"/>
      <c r="F36" s="5"/>
      <c r="G36" s="5"/>
      <c r="H36" s="5"/>
      <c r="I36" s="5"/>
      <c r="J36" s="252"/>
      <c r="K36" s="252"/>
      <c r="L36" s="152">
        <f>IF('Individual Cost Statement '!$E$22&lt;1,1,VLOOKUP(B36,'Individual Cost Statement '!$E$22:$F$26,2,FALSE))</f>
        <v>1</v>
      </c>
      <c r="M36" s="142" t="str">
        <f t="shared" si="0"/>
        <v> </v>
      </c>
      <c r="N36" s="174" t="str">
        <f t="shared" si="1"/>
        <v> </v>
      </c>
      <c r="O36" s="16"/>
    </row>
    <row r="37" spans="1:14" s="3" customFormat="1" ht="13.5" thickBot="1">
      <c r="A37" s="435" t="s">
        <v>73</v>
      </c>
      <c r="B37" s="436"/>
      <c r="C37" s="437"/>
      <c r="D37" s="437"/>
      <c r="E37" s="437"/>
      <c r="F37" s="437"/>
      <c r="G37" s="437"/>
      <c r="H37" s="437"/>
      <c r="I37" s="437"/>
      <c r="J37" s="437"/>
      <c r="K37" s="437"/>
      <c r="L37" s="438"/>
      <c r="M37" s="192">
        <f>SUM(M7:M36)</f>
        <v>0</v>
      </c>
      <c r="N37" s="14">
        <f>SUM(N7:N36)</f>
        <v>0</v>
      </c>
    </row>
    <row r="38" ht="13.5" thickTop="1"/>
    <row r="39" ht="13.5" thickBot="1">
      <c r="C39" s="1"/>
    </row>
    <row r="40" spans="2:16" ht="13.5" thickBot="1">
      <c r="B40" s="445" t="s">
        <v>231</v>
      </c>
      <c r="C40" s="442"/>
      <c r="D40" s="442"/>
      <c r="E40" s="442"/>
      <c r="F40" s="442"/>
      <c r="G40" s="442"/>
      <c r="H40" s="442"/>
      <c r="I40" s="442"/>
      <c r="J40" s="442"/>
      <c r="K40" s="442"/>
      <c r="L40" s="442"/>
      <c r="M40" s="442"/>
      <c r="N40" s="443"/>
      <c r="O40" s="19"/>
      <c r="P40" s="19"/>
    </row>
    <row r="41" spans="2:16" ht="12.75">
      <c r="B41" s="58" t="s">
        <v>47</v>
      </c>
      <c r="C41" s="446" t="s">
        <v>48</v>
      </c>
      <c r="D41" s="447"/>
      <c r="E41" s="447"/>
      <c r="F41" s="447"/>
      <c r="G41" s="447"/>
      <c r="H41" s="447"/>
      <c r="I41" s="447"/>
      <c r="J41" s="447"/>
      <c r="K41" s="447"/>
      <c r="L41" s="447"/>
      <c r="M41" s="447"/>
      <c r="N41" s="448"/>
      <c r="O41" s="19"/>
      <c r="P41" s="19"/>
    </row>
    <row r="42" spans="2:16" ht="12.75">
      <c r="B42" s="57" t="s">
        <v>4</v>
      </c>
      <c r="C42" s="415" t="s">
        <v>110</v>
      </c>
      <c r="D42" s="416"/>
      <c r="E42" s="416"/>
      <c r="F42" s="416"/>
      <c r="G42" s="416"/>
      <c r="H42" s="416"/>
      <c r="I42" s="416"/>
      <c r="J42" s="416"/>
      <c r="K42" s="416"/>
      <c r="L42" s="416"/>
      <c r="M42" s="416"/>
      <c r="N42" s="417"/>
      <c r="O42" s="190"/>
      <c r="P42" s="190"/>
    </row>
    <row r="43" spans="2:16" ht="12.75">
      <c r="B43" s="57" t="s">
        <v>5</v>
      </c>
      <c r="C43" s="412" t="s">
        <v>227</v>
      </c>
      <c r="D43" s="413"/>
      <c r="E43" s="413"/>
      <c r="F43" s="413"/>
      <c r="G43" s="413"/>
      <c r="H43" s="413"/>
      <c r="I43" s="413"/>
      <c r="J43" s="413"/>
      <c r="K43" s="413"/>
      <c r="L43" s="413"/>
      <c r="M43" s="413"/>
      <c r="N43" s="414"/>
      <c r="O43" s="19"/>
      <c r="P43" s="19"/>
    </row>
    <row r="44" spans="2:16" ht="12.75">
      <c r="B44" s="57" t="s">
        <v>285</v>
      </c>
      <c r="C44" s="233" t="s">
        <v>309</v>
      </c>
      <c r="D44" s="234"/>
      <c r="E44" s="234"/>
      <c r="F44" s="234"/>
      <c r="G44" s="234"/>
      <c r="H44" s="234"/>
      <c r="I44" s="234"/>
      <c r="J44" s="234"/>
      <c r="K44" s="234"/>
      <c r="L44" s="234"/>
      <c r="M44" s="234"/>
      <c r="N44" s="235"/>
      <c r="O44" s="19"/>
      <c r="P44" s="19"/>
    </row>
    <row r="45" spans="2:16" ht="12.75">
      <c r="B45" s="57" t="s">
        <v>49</v>
      </c>
      <c r="C45" s="233" t="s">
        <v>311</v>
      </c>
      <c r="D45" s="234"/>
      <c r="E45" s="234"/>
      <c r="F45" s="234"/>
      <c r="G45" s="234"/>
      <c r="H45" s="234"/>
      <c r="I45" s="234"/>
      <c r="J45" s="234"/>
      <c r="K45" s="234"/>
      <c r="L45" s="234"/>
      <c r="M45" s="234"/>
      <c r="N45" s="235"/>
      <c r="O45" s="19"/>
      <c r="P45" s="19"/>
    </row>
    <row r="46" spans="2:16" ht="12.75">
      <c r="B46" s="57" t="s">
        <v>7</v>
      </c>
      <c r="C46" s="233" t="s">
        <v>312</v>
      </c>
      <c r="D46" s="234"/>
      <c r="E46" s="234"/>
      <c r="F46" s="234"/>
      <c r="G46" s="234"/>
      <c r="H46" s="234"/>
      <c r="I46" s="234"/>
      <c r="J46" s="234"/>
      <c r="K46" s="234"/>
      <c r="L46" s="234"/>
      <c r="M46" s="234"/>
      <c r="N46" s="235"/>
      <c r="O46" s="19"/>
      <c r="P46" s="19"/>
    </row>
    <row r="47" spans="2:16" ht="12.75">
      <c r="B47" s="57" t="s">
        <v>8</v>
      </c>
      <c r="C47" s="233" t="s">
        <v>313</v>
      </c>
      <c r="D47" s="234"/>
      <c r="E47" s="234"/>
      <c r="F47" s="234"/>
      <c r="G47" s="234"/>
      <c r="H47" s="234"/>
      <c r="I47" s="234"/>
      <c r="J47" s="234"/>
      <c r="K47" s="234"/>
      <c r="L47" s="234"/>
      <c r="M47" s="234"/>
      <c r="N47" s="235"/>
      <c r="O47" s="19"/>
      <c r="P47" s="19"/>
    </row>
    <row r="48" spans="2:16" ht="12.75">
      <c r="B48" s="57" t="s">
        <v>9</v>
      </c>
      <c r="C48" s="233" t="s">
        <v>314</v>
      </c>
      <c r="D48" s="234"/>
      <c r="E48" s="234"/>
      <c r="F48" s="234"/>
      <c r="G48" s="234"/>
      <c r="H48" s="234"/>
      <c r="I48" s="234"/>
      <c r="J48" s="234"/>
      <c r="K48" s="234"/>
      <c r="L48" s="234"/>
      <c r="M48" s="234"/>
      <c r="N48" s="235"/>
      <c r="O48" s="19"/>
      <c r="P48" s="19"/>
    </row>
    <row r="49" spans="2:16" ht="12.75">
      <c r="B49" s="57" t="s">
        <v>267</v>
      </c>
      <c r="C49" s="233" t="s">
        <v>327</v>
      </c>
      <c r="D49" s="234"/>
      <c r="E49" s="234"/>
      <c r="F49" s="234"/>
      <c r="G49" s="234"/>
      <c r="H49" s="234"/>
      <c r="I49" s="234"/>
      <c r="J49" s="234"/>
      <c r="K49" s="234"/>
      <c r="L49" s="234"/>
      <c r="M49" s="234"/>
      <c r="N49" s="235"/>
      <c r="O49" s="19"/>
      <c r="P49" s="19"/>
    </row>
    <row r="50" spans="2:16" ht="12.75">
      <c r="B50" s="57" t="s">
        <v>271</v>
      </c>
      <c r="C50" s="233" t="s">
        <v>302</v>
      </c>
      <c r="D50" s="234"/>
      <c r="E50" s="234"/>
      <c r="F50" s="234"/>
      <c r="G50" s="234"/>
      <c r="H50" s="234"/>
      <c r="I50" s="234"/>
      <c r="J50" s="234"/>
      <c r="K50" s="234"/>
      <c r="L50" s="234"/>
      <c r="M50" s="234"/>
      <c r="N50" s="235"/>
      <c r="O50" s="19"/>
      <c r="P50" s="19"/>
    </row>
    <row r="51" spans="2:16" ht="12.75">
      <c r="B51" s="57" t="s">
        <v>10</v>
      </c>
      <c r="C51" s="233" t="s">
        <v>134</v>
      </c>
      <c r="D51" s="234"/>
      <c r="E51" s="234"/>
      <c r="F51" s="234"/>
      <c r="G51" s="234"/>
      <c r="H51" s="234"/>
      <c r="I51" s="234"/>
      <c r="J51" s="234"/>
      <c r="K51" s="234"/>
      <c r="L51" s="234"/>
      <c r="M51" s="234"/>
      <c r="N51" s="235"/>
      <c r="O51" s="19"/>
      <c r="P51" s="19"/>
    </row>
    <row r="52" spans="2:16" ht="12.75">
      <c r="B52" s="57" t="s">
        <v>13</v>
      </c>
      <c r="C52" s="233" t="s">
        <v>317</v>
      </c>
      <c r="D52" s="234"/>
      <c r="E52" s="234"/>
      <c r="F52" s="234"/>
      <c r="G52" s="234"/>
      <c r="H52" s="234"/>
      <c r="I52" s="234"/>
      <c r="J52" s="234"/>
      <c r="K52" s="234"/>
      <c r="L52" s="234"/>
      <c r="M52" s="234"/>
      <c r="N52" s="235"/>
      <c r="O52" s="19"/>
      <c r="P52" s="19"/>
    </row>
    <row r="53" spans="2:16" ht="12.75">
      <c r="B53" s="57" t="s">
        <v>17</v>
      </c>
      <c r="C53" s="233" t="s">
        <v>258</v>
      </c>
      <c r="D53" s="234"/>
      <c r="E53" s="234"/>
      <c r="F53" s="234"/>
      <c r="G53" s="234"/>
      <c r="H53" s="234"/>
      <c r="I53" s="234"/>
      <c r="J53" s="234"/>
      <c r="K53" s="234"/>
      <c r="L53" s="234"/>
      <c r="M53" s="234"/>
      <c r="N53" s="235"/>
      <c r="O53" s="19"/>
      <c r="P53" s="19"/>
    </row>
    <row r="54" spans="2:16" ht="12.75">
      <c r="B54" s="57" t="s">
        <v>18</v>
      </c>
      <c r="C54" s="303" t="s">
        <v>321</v>
      </c>
      <c r="D54" s="234"/>
      <c r="E54" s="234"/>
      <c r="F54" s="234"/>
      <c r="G54" s="234"/>
      <c r="H54" s="234"/>
      <c r="I54" s="234"/>
      <c r="J54" s="234"/>
      <c r="K54" s="234"/>
      <c r="L54" s="234"/>
      <c r="M54" s="234"/>
      <c r="N54" s="235"/>
      <c r="O54" s="19"/>
      <c r="P54" s="19"/>
    </row>
    <row r="55" spans="2:16" ht="12.75">
      <c r="B55" s="57" t="s">
        <v>22</v>
      </c>
      <c r="C55" s="233" t="s">
        <v>322</v>
      </c>
      <c r="D55" s="234"/>
      <c r="E55" s="234"/>
      <c r="F55" s="234"/>
      <c r="G55" s="234"/>
      <c r="H55" s="234"/>
      <c r="I55" s="234"/>
      <c r="J55" s="234"/>
      <c r="K55" s="234"/>
      <c r="L55" s="234"/>
      <c r="M55" s="234"/>
      <c r="N55" s="235"/>
      <c r="O55" s="19"/>
      <c r="P55" s="19"/>
    </row>
    <row r="56" spans="2:14" ht="12.75">
      <c r="B56" s="189" t="s">
        <v>23</v>
      </c>
      <c r="C56" s="233" t="s">
        <v>307</v>
      </c>
      <c r="D56" s="234"/>
      <c r="E56" s="234"/>
      <c r="F56" s="234"/>
      <c r="G56" s="234"/>
      <c r="H56" s="234"/>
      <c r="I56" s="234"/>
      <c r="J56" s="234"/>
      <c r="K56" s="234"/>
      <c r="L56" s="234"/>
      <c r="M56" s="234"/>
      <c r="N56" s="235"/>
    </row>
  </sheetData>
  <sheetProtection/>
  <mergeCells count="5">
    <mergeCell ref="B40:N40"/>
    <mergeCell ref="A37:L37"/>
    <mergeCell ref="C41:N41"/>
    <mergeCell ref="C43:N43"/>
    <mergeCell ref="C42:N42"/>
  </mergeCells>
  <hyperlinks>
    <hyperlink ref="C39" r:id="rId1" display="_ftnref1"/>
  </hyperlinks>
  <printOptions/>
  <pageMargins left="0.51" right="0.51" top="0.55" bottom="0.39" header="0.32" footer="0.3"/>
  <pageSetup fitToHeight="1" fitToWidth="1" horizontalDpi="600" verticalDpi="600" orientation="landscape" paperSize="9" scale="54" r:id="rId2"/>
  <headerFooter alignWithMargins="0">
    <oddHeader>&amp;C&amp;"Arial,Gras"&amp;16External assistance&amp;R&amp;P (&amp;N)</oddHeader>
    <oddFooter>&amp;CExternal assistance &amp;P (&amp;N)&amp;R&amp;F</oddFooter>
  </headerFooter>
</worksheet>
</file>

<file path=xl/worksheets/sheet7.xml><?xml version="1.0" encoding="utf-8"?>
<worksheet xmlns="http://schemas.openxmlformats.org/spreadsheetml/2006/main" xmlns:r="http://schemas.openxmlformats.org/officeDocument/2006/relationships">
  <sheetPr codeName="Sheet5">
    <pageSetUpPr fitToPage="1"/>
  </sheetPr>
  <dimension ref="A1:S61"/>
  <sheetViews>
    <sheetView zoomScale="75" zoomScaleNormal="75" zoomScalePageLayoutView="0" workbookViewId="0" topLeftCell="A1">
      <selection activeCell="H6" sqref="H6"/>
    </sheetView>
  </sheetViews>
  <sheetFormatPr defaultColWidth="9.140625" defaultRowHeight="12.75"/>
  <cols>
    <col min="1" max="2" width="7.421875" style="0" customWidth="1"/>
    <col min="3" max="3" width="12.140625" style="0" customWidth="1"/>
    <col min="4" max="4" width="18.28125" style="0" customWidth="1"/>
    <col min="5" max="5" width="12.28125" style="0" customWidth="1"/>
    <col min="6" max="6" width="16.8515625" style="0" customWidth="1"/>
    <col min="7" max="7" width="39.8515625" style="0" customWidth="1"/>
    <col min="8" max="9" width="9.00390625" style="0" customWidth="1"/>
    <col min="10" max="13" width="15.7109375" style="0" customWidth="1"/>
    <col min="14" max="14" width="12.00390625" style="0" customWidth="1"/>
    <col min="15" max="15" width="14.28125" style="0" customWidth="1"/>
    <col min="16" max="16" width="16.57421875" style="0" customWidth="1"/>
    <col min="17" max="17" width="16.7109375" style="0" customWidth="1"/>
    <col min="18" max="18" width="17.00390625" style="0" customWidth="1"/>
  </cols>
  <sheetData>
    <row r="1" spans="4:9" ht="14.25" thickBot="1">
      <c r="D1" s="453" t="s">
        <v>136</v>
      </c>
      <c r="E1" s="454"/>
      <c r="F1" s="457" t="s">
        <v>159</v>
      </c>
      <c r="G1" s="458"/>
      <c r="H1" s="240"/>
      <c r="I1" s="240"/>
    </row>
    <row r="2" spans="2:9" ht="31.5" customHeight="1" thickBot="1">
      <c r="B2" s="455" t="s">
        <v>163</v>
      </c>
      <c r="C2" s="454"/>
      <c r="D2" s="456">
        <f>P37</f>
        <v>0</v>
      </c>
      <c r="E2" s="454"/>
      <c r="F2" s="452">
        <f>R37</f>
        <v>0</v>
      </c>
      <c r="G2" s="384"/>
      <c r="H2" s="155"/>
      <c r="I2" s="155"/>
    </row>
    <row r="3" spans="3:6" ht="15">
      <c r="C3" s="43"/>
      <c r="D3" s="43"/>
      <c r="E3" s="141"/>
      <c r="F3" s="20"/>
    </row>
    <row r="4" ht="13.5" thickBot="1">
      <c r="C4" s="2"/>
    </row>
    <row r="5" spans="1:19" s="3" customFormat="1" ht="15" thickBot="1" thickTop="1">
      <c r="A5" s="183" t="s">
        <v>4</v>
      </c>
      <c r="B5" s="184" t="s">
        <v>5</v>
      </c>
      <c r="C5" s="185" t="s">
        <v>6</v>
      </c>
      <c r="D5" s="186" t="s">
        <v>49</v>
      </c>
      <c r="E5" s="186" t="s">
        <v>7</v>
      </c>
      <c r="F5" s="186" t="s">
        <v>8</v>
      </c>
      <c r="G5" s="186" t="s">
        <v>9</v>
      </c>
      <c r="H5" s="232" t="s">
        <v>267</v>
      </c>
      <c r="I5" s="232" t="s">
        <v>271</v>
      </c>
      <c r="J5" s="185" t="s">
        <v>10</v>
      </c>
      <c r="K5" s="187" t="s">
        <v>13</v>
      </c>
      <c r="L5" s="188" t="s">
        <v>17</v>
      </c>
      <c r="M5" s="187" t="s">
        <v>18</v>
      </c>
      <c r="N5" s="187" t="s">
        <v>22</v>
      </c>
      <c r="O5" s="46" t="s">
        <v>23</v>
      </c>
      <c r="P5" s="46" t="s">
        <v>24</v>
      </c>
      <c r="Q5" s="46" t="s">
        <v>25</v>
      </c>
      <c r="R5" s="48" t="s">
        <v>26</v>
      </c>
      <c r="S5" s="232" t="s">
        <v>27</v>
      </c>
    </row>
    <row r="6" spans="1:19" s="6" customFormat="1" ht="96" thickBot="1">
      <c r="A6" s="85" t="s">
        <v>0</v>
      </c>
      <c r="B6" s="179" t="s">
        <v>21</v>
      </c>
      <c r="C6" s="87" t="s">
        <v>52</v>
      </c>
      <c r="D6" s="87" t="s">
        <v>53</v>
      </c>
      <c r="E6" s="87" t="s">
        <v>76</v>
      </c>
      <c r="F6" s="86" t="s">
        <v>54</v>
      </c>
      <c r="G6" s="86" t="s">
        <v>123</v>
      </c>
      <c r="H6" s="229" t="s">
        <v>301</v>
      </c>
      <c r="I6" s="229" t="s">
        <v>275</v>
      </c>
      <c r="J6" s="87" t="s">
        <v>134</v>
      </c>
      <c r="K6" s="87" t="s">
        <v>135</v>
      </c>
      <c r="L6" s="87" t="s">
        <v>223</v>
      </c>
      <c r="M6" s="87" t="s">
        <v>220</v>
      </c>
      <c r="N6" s="87" t="s">
        <v>3</v>
      </c>
      <c r="O6" s="87" t="s">
        <v>187</v>
      </c>
      <c r="P6" s="87" t="s">
        <v>188</v>
      </c>
      <c r="Q6" s="87" t="s">
        <v>221</v>
      </c>
      <c r="R6" s="88" t="s">
        <v>222</v>
      </c>
      <c r="S6" s="229" t="s">
        <v>272</v>
      </c>
    </row>
    <row r="7" spans="1:19" s="3" customFormat="1" ht="18" customHeight="1" thickBot="1">
      <c r="A7" s="10">
        <v>1</v>
      </c>
      <c r="B7" s="177"/>
      <c r="C7" s="5"/>
      <c r="D7" s="5"/>
      <c r="E7" s="5"/>
      <c r="F7" s="5"/>
      <c r="G7" s="5"/>
      <c r="H7" s="5"/>
      <c r="I7" s="5"/>
      <c r="J7" s="252"/>
      <c r="K7" s="252"/>
      <c r="L7" s="252"/>
      <c r="M7" s="252"/>
      <c r="N7" s="152">
        <f>IF('Individual Cost Statement '!$E$22&lt;1,1,VLOOKUP(B7,'Individual Cost Statement '!$E$22:$F$26,2,FALSE))</f>
        <v>1</v>
      </c>
      <c r="O7" s="142" t="str">
        <f>IF(J7&lt;&gt;0,J7/N7," ")</f>
        <v> </v>
      </c>
      <c r="P7" s="142" t="str">
        <f>IF(K7&lt;&gt;0,K7/N7," ")</f>
        <v> </v>
      </c>
      <c r="Q7" s="142" t="str">
        <f>IF(L7&lt;&gt;0,L7/N7," ")</f>
        <v> </v>
      </c>
      <c r="R7" s="170" t="str">
        <f>IF(M7&lt;&gt;0,M7/N7," ")</f>
        <v> </v>
      </c>
      <c r="S7" s="16"/>
    </row>
    <row r="8" spans="1:19" s="3" customFormat="1" ht="13.5" thickBot="1">
      <c r="A8" s="10">
        <f>A7+1</f>
        <v>2</v>
      </c>
      <c r="B8" s="177"/>
      <c r="C8" s="5"/>
      <c r="D8" s="5"/>
      <c r="E8" s="5"/>
      <c r="F8" s="5"/>
      <c r="G8" s="5"/>
      <c r="H8" s="5"/>
      <c r="I8" s="5"/>
      <c r="J8" s="252"/>
      <c r="K8" s="252"/>
      <c r="L8" s="252"/>
      <c r="M8" s="252"/>
      <c r="N8" s="152">
        <f>IF('Individual Cost Statement '!$E$22&lt;1,1,VLOOKUP(B8,'Individual Cost Statement '!$E$22:$F$26,2,FALSE))</f>
        <v>1</v>
      </c>
      <c r="O8" s="142" t="str">
        <f aca="true" t="shared" si="0" ref="O8:O36">IF(J8&lt;&gt;0,J8/N8," ")</f>
        <v> </v>
      </c>
      <c r="P8" s="142" t="str">
        <f aca="true" t="shared" si="1" ref="P8:P36">IF(K8&lt;&gt;0,K8/N8," ")</f>
        <v> </v>
      </c>
      <c r="Q8" s="142" t="str">
        <f aca="true" t="shared" si="2" ref="Q8:Q36">IF(L8&lt;&gt;0,L8/N8," ")</f>
        <v> </v>
      </c>
      <c r="R8" s="170" t="str">
        <f aca="true" t="shared" si="3" ref="R8:R36">IF(M8&lt;&gt;0,M8/N8," ")</f>
        <v> </v>
      </c>
      <c r="S8" s="16"/>
    </row>
    <row r="9" spans="1:19" s="3" customFormat="1" ht="13.5" thickBot="1">
      <c r="A9" s="10">
        <f aca="true" t="shared" si="4" ref="A9:A36">A8+1</f>
        <v>3</v>
      </c>
      <c r="B9" s="177"/>
      <c r="C9" s="5"/>
      <c r="D9" s="5"/>
      <c r="E9" s="5"/>
      <c r="F9" s="5"/>
      <c r="G9" s="5"/>
      <c r="H9" s="5"/>
      <c r="I9" s="5"/>
      <c r="J9" s="252"/>
      <c r="K9" s="252"/>
      <c r="L9" s="252"/>
      <c r="M9" s="252"/>
      <c r="N9" s="152">
        <f>IF('Individual Cost Statement '!$E$22&lt;1,1,VLOOKUP(B9,'Individual Cost Statement '!$E$22:$F$26,2,FALSE))</f>
        <v>1</v>
      </c>
      <c r="O9" s="142" t="str">
        <f t="shared" si="0"/>
        <v> </v>
      </c>
      <c r="P9" s="142" t="str">
        <f t="shared" si="1"/>
        <v> </v>
      </c>
      <c r="Q9" s="142" t="str">
        <f t="shared" si="2"/>
        <v> </v>
      </c>
      <c r="R9" s="170" t="str">
        <f t="shared" si="3"/>
        <v> </v>
      </c>
      <c r="S9" s="16"/>
    </row>
    <row r="10" spans="1:19" s="3" customFormat="1" ht="13.5" thickBot="1">
      <c r="A10" s="10">
        <f t="shared" si="4"/>
        <v>4</v>
      </c>
      <c r="B10" s="177"/>
      <c r="C10" s="5"/>
      <c r="D10" s="5"/>
      <c r="E10" s="5"/>
      <c r="F10" s="5"/>
      <c r="G10" s="5"/>
      <c r="H10" s="5"/>
      <c r="I10" s="5"/>
      <c r="J10" s="252"/>
      <c r="K10" s="252"/>
      <c r="L10" s="252"/>
      <c r="M10" s="252"/>
      <c r="N10" s="152">
        <f>IF('Individual Cost Statement '!$E$22&lt;1,1,VLOOKUP(B10,'Individual Cost Statement '!$E$22:$F$26,2,FALSE))</f>
        <v>1</v>
      </c>
      <c r="O10" s="142" t="str">
        <f t="shared" si="0"/>
        <v> </v>
      </c>
      <c r="P10" s="142" t="str">
        <f t="shared" si="1"/>
        <v> </v>
      </c>
      <c r="Q10" s="142" t="str">
        <f t="shared" si="2"/>
        <v> </v>
      </c>
      <c r="R10" s="170" t="str">
        <f t="shared" si="3"/>
        <v> </v>
      </c>
      <c r="S10" s="16"/>
    </row>
    <row r="11" spans="1:19" s="3" customFormat="1" ht="13.5" thickBot="1">
      <c r="A11" s="10">
        <f t="shared" si="4"/>
        <v>5</v>
      </c>
      <c r="B11" s="177"/>
      <c r="C11" s="5"/>
      <c r="D11" s="5"/>
      <c r="E11" s="5"/>
      <c r="F11" s="5"/>
      <c r="G11" s="5"/>
      <c r="H11" s="5"/>
      <c r="I11" s="5"/>
      <c r="J11" s="252"/>
      <c r="K11" s="252"/>
      <c r="L11" s="252"/>
      <c r="M11" s="252"/>
      <c r="N11" s="152">
        <f>IF('Individual Cost Statement '!$E$22&lt;1,1,VLOOKUP(B11,'Individual Cost Statement '!$E$22:$F$26,2,FALSE))</f>
        <v>1</v>
      </c>
      <c r="O11" s="142" t="str">
        <f t="shared" si="0"/>
        <v> </v>
      </c>
      <c r="P11" s="142" t="str">
        <f t="shared" si="1"/>
        <v> </v>
      </c>
      <c r="Q11" s="142" t="str">
        <f t="shared" si="2"/>
        <v> </v>
      </c>
      <c r="R11" s="170" t="str">
        <f t="shared" si="3"/>
        <v> </v>
      </c>
      <c r="S11" s="16"/>
    </row>
    <row r="12" spans="1:19" s="3" customFormat="1" ht="13.5" thickBot="1">
      <c r="A12" s="10">
        <f t="shared" si="4"/>
        <v>6</v>
      </c>
      <c r="B12" s="177"/>
      <c r="C12" s="5"/>
      <c r="D12" s="5"/>
      <c r="E12" s="5"/>
      <c r="F12" s="5"/>
      <c r="G12" s="5"/>
      <c r="H12" s="5"/>
      <c r="I12" s="5"/>
      <c r="J12" s="252"/>
      <c r="K12" s="252"/>
      <c r="L12" s="252"/>
      <c r="M12" s="252"/>
      <c r="N12" s="152">
        <f>IF('Individual Cost Statement '!$E$22&lt;1,1,VLOOKUP(B12,'Individual Cost Statement '!$E$22:$F$26,2,FALSE))</f>
        <v>1</v>
      </c>
      <c r="O12" s="142" t="str">
        <f t="shared" si="0"/>
        <v> </v>
      </c>
      <c r="P12" s="142" t="str">
        <f t="shared" si="1"/>
        <v> </v>
      </c>
      <c r="Q12" s="142" t="str">
        <f t="shared" si="2"/>
        <v> </v>
      </c>
      <c r="R12" s="170" t="str">
        <f t="shared" si="3"/>
        <v> </v>
      </c>
      <c r="S12" s="16"/>
    </row>
    <row r="13" spans="1:19" s="3" customFormat="1" ht="13.5" thickBot="1">
      <c r="A13" s="10">
        <f t="shared" si="4"/>
        <v>7</v>
      </c>
      <c r="B13" s="177"/>
      <c r="C13" s="5"/>
      <c r="D13" s="5"/>
      <c r="E13" s="5"/>
      <c r="F13" s="5"/>
      <c r="G13" s="5"/>
      <c r="H13" s="5"/>
      <c r="I13" s="5"/>
      <c r="J13" s="252"/>
      <c r="K13" s="252"/>
      <c r="L13" s="252"/>
      <c r="M13" s="252"/>
      <c r="N13" s="152">
        <f>IF('Individual Cost Statement '!$E$22&lt;1,1,VLOOKUP(B13,'Individual Cost Statement '!$E$22:$F$26,2,FALSE))</f>
        <v>1</v>
      </c>
      <c r="O13" s="142" t="str">
        <f t="shared" si="0"/>
        <v> </v>
      </c>
      <c r="P13" s="142" t="str">
        <f t="shared" si="1"/>
        <v> </v>
      </c>
      <c r="Q13" s="142" t="str">
        <f t="shared" si="2"/>
        <v> </v>
      </c>
      <c r="R13" s="170" t="str">
        <f t="shared" si="3"/>
        <v> </v>
      </c>
      <c r="S13" s="16"/>
    </row>
    <row r="14" spans="1:19" s="3" customFormat="1" ht="13.5" thickBot="1">
      <c r="A14" s="10">
        <f t="shared" si="4"/>
        <v>8</v>
      </c>
      <c r="B14" s="177"/>
      <c r="C14" s="5"/>
      <c r="D14" s="5"/>
      <c r="E14" s="5"/>
      <c r="F14" s="5"/>
      <c r="G14" s="5"/>
      <c r="H14" s="5"/>
      <c r="I14" s="5"/>
      <c r="J14" s="252"/>
      <c r="K14" s="252"/>
      <c r="L14" s="252"/>
      <c r="M14" s="252"/>
      <c r="N14" s="152">
        <f>IF('Individual Cost Statement '!$E$22&lt;1,1,VLOOKUP(B14,'Individual Cost Statement '!$E$22:$F$26,2,FALSE))</f>
        <v>1</v>
      </c>
      <c r="O14" s="142" t="str">
        <f t="shared" si="0"/>
        <v> </v>
      </c>
      <c r="P14" s="142" t="str">
        <f t="shared" si="1"/>
        <v> </v>
      </c>
      <c r="Q14" s="142" t="str">
        <f t="shared" si="2"/>
        <v> </v>
      </c>
      <c r="R14" s="170" t="str">
        <f t="shared" si="3"/>
        <v> </v>
      </c>
      <c r="S14" s="16"/>
    </row>
    <row r="15" spans="1:19" s="3" customFormat="1" ht="13.5" thickBot="1">
      <c r="A15" s="10">
        <f t="shared" si="4"/>
        <v>9</v>
      </c>
      <c r="B15" s="177"/>
      <c r="C15" s="5"/>
      <c r="D15" s="5"/>
      <c r="E15" s="5"/>
      <c r="F15" s="5"/>
      <c r="G15" s="5"/>
      <c r="H15" s="5"/>
      <c r="I15" s="5"/>
      <c r="J15" s="252"/>
      <c r="K15" s="252"/>
      <c r="L15" s="252"/>
      <c r="M15" s="252"/>
      <c r="N15" s="152">
        <f>IF('Individual Cost Statement '!$E$22&lt;1,1,VLOOKUP(B15,'Individual Cost Statement '!$E$22:$F$26,2,FALSE))</f>
        <v>1</v>
      </c>
      <c r="O15" s="142" t="str">
        <f t="shared" si="0"/>
        <v> </v>
      </c>
      <c r="P15" s="142" t="str">
        <f t="shared" si="1"/>
        <v> </v>
      </c>
      <c r="Q15" s="142" t="str">
        <f t="shared" si="2"/>
        <v> </v>
      </c>
      <c r="R15" s="170" t="str">
        <f t="shared" si="3"/>
        <v> </v>
      </c>
      <c r="S15" s="16"/>
    </row>
    <row r="16" spans="1:19" s="3" customFormat="1" ht="13.5" thickBot="1">
      <c r="A16" s="10">
        <f t="shared" si="4"/>
        <v>10</v>
      </c>
      <c r="B16" s="177"/>
      <c r="C16" s="5"/>
      <c r="D16" s="5"/>
      <c r="E16" s="5"/>
      <c r="F16" s="5"/>
      <c r="G16" s="5"/>
      <c r="H16" s="5"/>
      <c r="I16" s="5"/>
      <c r="J16" s="252"/>
      <c r="K16" s="252"/>
      <c r="L16" s="252"/>
      <c r="M16" s="252"/>
      <c r="N16" s="152">
        <f>IF('Individual Cost Statement '!$E$22&lt;1,1,VLOOKUP(B16,'Individual Cost Statement '!$E$22:$F$26,2,FALSE))</f>
        <v>1</v>
      </c>
      <c r="O16" s="142" t="str">
        <f t="shared" si="0"/>
        <v> </v>
      </c>
      <c r="P16" s="142" t="str">
        <f t="shared" si="1"/>
        <v> </v>
      </c>
      <c r="Q16" s="142" t="str">
        <f t="shared" si="2"/>
        <v> </v>
      </c>
      <c r="R16" s="170" t="str">
        <f t="shared" si="3"/>
        <v> </v>
      </c>
      <c r="S16" s="16"/>
    </row>
    <row r="17" spans="1:19" s="3" customFormat="1" ht="13.5" thickBot="1">
      <c r="A17" s="10">
        <f t="shared" si="4"/>
        <v>11</v>
      </c>
      <c r="B17" s="177"/>
      <c r="C17" s="5"/>
      <c r="D17" s="5"/>
      <c r="E17" s="5"/>
      <c r="F17" s="5"/>
      <c r="G17" s="5"/>
      <c r="H17" s="5"/>
      <c r="I17" s="5"/>
      <c r="J17" s="252"/>
      <c r="K17" s="252"/>
      <c r="L17" s="252"/>
      <c r="M17" s="252"/>
      <c r="N17" s="152">
        <f>IF('Individual Cost Statement '!$E$22&lt;1,1,VLOOKUP(B17,'Individual Cost Statement '!$E$22:$F$26,2,FALSE))</f>
        <v>1</v>
      </c>
      <c r="O17" s="142" t="str">
        <f t="shared" si="0"/>
        <v> </v>
      </c>
      <c r="P17" s="142" t="str">
        <f t="shared" si="1"/>
        <v> </v>
      </c>
      <c r="Q17" s="142" t="str">
        <f t="shared" si="2"/>
        <v> </v>
      </c>
      <c r="R17" s="170" t="str">
        <f t="shared" si="3"/>
        <v> </v>
      </c>
      <c r="S17" s="16"/>
    </row>
    <row r="18" spans="1:19" s="3" customFormat="1" ht="13.5" thickBot="1">
      <c r="A18" s="10">
        <f t="shared" si="4"/>
        <v>12</v>
      </c>
      <c r="B18" s="177"/>
      <c r="C18" s="5"/>
      <c r="D18" s="5"/>
      <c r="E18" s="5"/>
      <c r="F18" s="5"/>
      <c r="G18" s="5"/>
      <c r="H18" s="5"/>
      <c r="I18" s="5"/>
      <c r="J18" s="252"/>
      <c r="K18" s="252"/>
      <c r="L18" s="252"/>
      <c r="M18" s="252"/>
      <c r="N18" s="152">
        <f>IF('Individual Cost Statement '!$E$22&lt;1,1,VLOOKUP(B18,'Individual Cost Statement '!$E$22:$F$26,2,FALSE))</f>
        <v>1</v>
      </c>
      <c r="O18" s="142" t="str">
        <f t="shared" si="0"/>
        <v> </v>
      </c>
      <c r="P18" s="142" t="str">
        <f t="shared" si="1"/>
        <v> </v>
      </c>
      <c r="Q18" s="142" t="str">
        <f t="shared" si="2"/>
        <v> </v>
      </c>
      <c r="R18" s="170" t="str">
        <f t="shared" si="3"/>
        <v> </v>
      </c>
      <c r="S18" s="16"/>
    </row>
    <row r="19" spans="1:19" s="3" customFormat="1" ht="13.5" thickBot="1">
      <c r="A19" s="10">
        <f t="shared" si="4"/>
        <v>13</v>
      </c>
      <c r="B19" s="177"/>
      <c r="C19" s="5"/>
      <c r="D19" s="5"/>
      <c r="E19" s="5"/>
      <c r="F19" s="5"/>
      <c r="G19" s="5"/>
      <c r="H19" s="5"/>
      <c r="I19" s="5"/>
      <c r="J19" s="252"/>
      <c r="K19" s="252"/>
      <c r="L19" s="252"/>
      <c r="M19" s="252"/>
      <c r="N19" s="152">
        <f>IF('Individual Cost Statement '!$E$22&lt;1,1,VLOOKUP(B19,'Individual Cost Statement '!$E$22:$F$26,2,FALSE))</f>
        <v>1</v>
      </c>
      <c r="O19" s="142" t="str">
        <f t="shared" si="0"/>
        <v> </v>
      </c>
      <c r="P19" s="142" t="str">
        <f t="shared" si="1"/>
        <v> </v>
      </c>
      <c r="Q19" s="142" t="str">
        <f t="shared" si="2"/>
        <v> </v>
      </c>
      <c r="R19" s="170" t="str">
        <f t="shared" si="3"/>
        <v> </v>
      </c>
      <c r="S19" s="16"/>
    </row>
    <row r="20" spans="1:19" s="3" customFormat="1" ht="13.5" thickBot="1">
      <c r="A20" s="10">
        <f t="shared" si="4"/>
        <v>14</v>
      </c>
      <c r="B20" s="177"/>
      <c r="C20" s="5"/>
      <c r="D20" s="5"/>
      <c r="E20" s="5"/>
      <c r="F20" s="5"/>
      <c r="G20" s="5"/>
      <c r="H20" s="5"/>
      <c r="I20" s="5"/>
      <c r="J20" s="252"/>
      <c r="K20" s="252"/>
      <c r="L20" s="252"/>
      <c r="M20" s="252"/>
      <c r="N20" s="152">
        <f>IF('Individual Cost Statement '!$E$22&lt;1,1,VLOOKUP(B20,'Individual Cost Statement '!$E$22:$F$26,2,FALSE))</f>
        <v>1</v>
      </c>
      <c r="O20" s="142" t="str">
        <f t="shared" si="0"/>
        <v> </v>
      </c>
      <c r="P20" s="142" t="str">
        <f t="shared" si="1"/>
        <v> </v>
      </c>
      <c r="Q20" s="142" t="str">
        <f t="shared" si="2"/>
        <v> </v>
      </c>
      <c r="R20" s="170" t="str">
        <f t="shared" si="3"/>
        <v> </v>
      </c>
      <c r="S20" s="16"/>
    </row>
    <row r="21" spans="1:19" s="3" customFormat="1" ht="13.5" thickBot="1">
      <c r="A21" s="10">
        <f t="shared" si="4"/>
        <v>15</v>
      </c>
      <c r="B21" s="177"/>
      <c r="C21" s="5"/>
      <c r="D21" s="5"/>
      <c r="E21" s="5"/>
      <c r="F21" s="5"/>
      <c r="G21" s="5"/>
      <c r="H21" s="5"/>
      <c r="I21" s="5"/>
      <c r="J21" s="252"/>
      <c r="K21" s="252"/>
      <c r="L21" s="252"/>
      <c r="M21" s="252"/>
      <c r="N21" s="152">
        <f>IF('Individual Cost Statement '!$E$22&lt;1,1,VLOOKUP(B21,'Individual Cost Statement '!$E$22:$F$26,2,FALSE))</f>
        <v>1</v>
      </c>
      <c r="O21" s="142" t="str">
        <f t="shared" si="0"/>
        <v> </v>
      </c>
      <c r="P21" s="142" t="str">
        <f t="shared" si="1"/>
        <v> </v>
      </c>
      <c r="Q21" s="142" t="str">
        <f t="shared" si="2"/>
        <v> </v>
      </c>
      <c r="R21" s="170" t="str">
        <f t="shared" si="3"/>
        <v> </v>
      </c>
      <c r="S21" s="16"/>
    </row>
    <row r="22" spans="1:19" s="3" customFormat="1" ht="13.5" thickBot="1">
      <c r="A22" s="10">
        <f t="shared" si="4"/>
        <v>16</v>
      </c>
      <c r="B22" s="177"/>
      <c r="C22" s="5"/>
      <c r="D22" s="5"/>
      <c r="E22" s="5"/>
      <c r="F22" s="5"/>
      <c r="G22" s="5"/>
      <c r="H22" s="5"/>
      <c r="I22" s="5"/>
      <c r="J22" s="252"/>
      <c r="K22" s="252"/>
      <c r="L22" s="252"/>
      <c r="M22" s="252"/>
      <c r="N22" s="152">
        <f>IF('Individual Cost Statement '!$E$22&lt;1,1,VLOOKUP(B22,'Individual Cost Statement '!$E$22:$F$26,2,FALSE))</f>
        <v>1</v>
      </c>
      <c r="O22" s="142" t="str">
        <f t="shared" si="0"/>
        <v> </v>
      </c>
      <c r="P22" s="142" t="str">
        <f t="shared" si="1"/>
        <v> </v>
      </c>
      <c r="Q22" s="142" t="str">
        <f t="shared" si="2"/>
        <v> </v>
      </c>
      <c r="R22" s="170" t="str">
        <f t="shared" si="3"/>
        <v> </v>
      </c>
      <c r="S22" s="16"/>
    </row>
    <row r="23" spans="1:19" s="3" customFormat="1" ht="13.5" thickBot="1">
      <c r="A23" s="10">
        <f t="shared" si="4"/>
        <v>17</v>
      </c>
      <c r="B23" s="177"/>
      <c r="C23" s="5"/>
      <c r="D23" s="5"/>
      <c r="E23" s="5"/>
      <c r="F23" s="5"/>
      <c r="G23" s="5"/>
      <c r="H23" s="5"/>
      <c r="I23" s="5"/>
      <c r="J23" s="252"/>
      <c r="K23" s="252"/>
      <c r="L23" s="252"/>
      <c r="M23" s="252"/>
      <c r="N23" s="152">
        <f>IF('Individual Cost Statement '!$E$22&lt;1,1,VLOOKUP(B23,'Individual Cost Statement '!$E$22:$F$26,2,FALSE))</f>
        <v>1</v>
      </c>
      <c r="O23" s="142" t="str">
        <f t="shared" si="0"/>
        <v> </v>
      </c>
      <c r="P23" s="142" t="str">
        <f t="shared" si="1"/>
        <v> </v>
      </c>
      <c r="Q23" s="142" t="str">
        <f t="shared" si="2"/>
        <v> </v>
      </c>
      <c r="R23" s="170" t="str">
        <f t="shared" si="3"/>
        <v> </v>
      </c>
      <c r="S23" s="16"/>
    </row>
    <row r="24" spans="1:19" s="3" customFormat="1" ht="13.5" thickBot="1">
      <c r="A24" s="10">
        <f t="shared" si="4"/>
        <v>18</v>
      </c>
      <c r="B24" s="177"/>
      <c r="C24" s="5"/>
      <c r="D24" s="5"/>
      <c r="E24" s="5"/>
      <c r="F24" s="5"/>
      <c r="G24" s="5"/>
      <c r="H24" s="5"/>
      <c r="I24" s="5"/>
      <c r="J24" s="252"/>
      <c r="K24" s="252"/>
      <c r="L24" s="252"/>
      <c r="M24" s="252"/>
      <c r="N24" s="152">
        <f>IF('Individual Cost Statement '!$E$22&lt;1,1,VLOOKUP(B24,'Individual Cost Statement '!$E$22:$F$26,2,FALSE))</f>
        <v>1</v>
      </c>
      <c r="O24" s="142" t="str">
        <f t="shared" si="0"/>
        <v> </v>
      </c>
      <c r="P24" s="142" t="str">
        <f t="shared" si="1"/>
        <v> </v>
      </c>
      <c r="Q24" s="142" t="str">
        <f t="shared" si="2"/>
        <v> </v>
      </c>
      <c r="R24" s="170" t="str">
        <f t="shared" si="3"/>
        <v> </v>
      </c>
      <c r="S24" s="16"/>
    </row>
    <row r="25" spans="1:19" s="3" customFormat="1" ht="13.5" thickBot="1">
      <c r="A25" s="10">
        <f t="shared" si="4"/>
        <v>19</v>
      </c>
      <c r="B25" s="177"/>
      <c r="C25" s="5"/>
      <c r="D25" s="5"/>
      <c r="E25" s="5"/>
      <c r="F25" s="5"/>
      <c r="G25" s="5"/>
      <c r="H25" s="5"/>
      <c r="I25" s="5"/>
      <c r="J25" s="252"/>
      <c r="K25" s="252"/>
      <c r="L25" s="252"/>
      <c r="M25" s="252"/>
      <c r="N25" s="152">
        <f>IF('Individual Cost Statement '!$E$22&lt;1,1,VLOOKUP(B25,'Individual Cost Statement '!$E$22:$F$26,2,FALSE))</f>
        <v>1</v>
      </c>
      <c r="O25" s="142" t="str">
        <f t="shared" si="0"/>
        <v> </v>
      </c>
      <c r="P25" s="142" t="str">
        <f t="shared" si="1"/>
        <v> </v>
      </c>
      <c r="Q25" s="142" t="str">
        <f t="shared" si="2"/>
        <v> </v>
      </c>
      <c r="R25" s="170" t="str">
        <f t="shared" si="3"/>
        <v> </v>
      </c>
      <c r="S25" s="16"/>
    </row>
    <row r="26" spans="1:19" s="3" customFormat="1" ht="13.5" thickBot="1">
      <c r="A26" s="10">
        <f t="shared" si="4"/>
        <v>20</v>
      </c>
      <c r="B26" s="177"/>
      <c r="C26" s="5"/>
      <c r="D26" s="5"/>
      <c r="E26" s="5"/>
      <c r="F26" s="5"/>
      <c r="G26" s="5"/>
      <c r="H26" s="5"/>
      <c r="I26" s="5"/>
      <c r="J26" s="252"/>
      <c r="K26" s="252"/>
      <c r="L26" s="252"/>
      <c r="M26" s="252"/>
      <c r="N26" s="152">
        <f>IF('Individual Cost Statement '!$E$22&lt;1,1,VLOOKUP(B26,'Individual Cost Statement '!$E$22:$F$26,2,FALSE))</f>
        <v>1</v>
      </c>
      <c r="O26" s="142" t="str">
        <f t="shared" si="0"/>
        <v> </v>
      </c>
      <c r="P26" s="142" t="str">
        <f t="shared" si="1"/>
        <v> </v>
      </c>
      <c r="Q26" s="142" t="str">
        <f t="shared" si="2"/>
        <v> </v>
      </c>
      <c r="R26" s="170" t="str">
        <f t="shared" si="3"/>
        <v> </v>
      </c>
      <c r="S26" s="16"/>
    </row>
    <row r="27" spans="1:19" s="3" customFormat="1" ht="13.5" thickBot="1">
      <c r="A27" s="10">
        <f t="shared" si="4"/>
        <v>21</v>
      </c>
      <c r="B27" s="177"/>
      <c r="C27" s="5"/>
      <c r="D27" s="5"/>
      <c r="E27" s="5"/>
      <c r="F27" s="5"/>
      <c r="G27" s="5"/>
      <c r="H27" s="5"/>
      <c r="I27" s="5"/>
      <c r="J27" s="252"/>
      <c r="K27" s="252"/>
      <c r="L27" s="252"/>
      <c r="M27" s="252"/>
      <c r="N27" s="152">
        <f>IF('Individual Cost Statement '!$E$22&lt;1,1,VLOOKUP(B27,'Individual Cost Statement '!$E$22:$F$26,2,FALSE))</f>
        <v>1</v>
      </c>
      <c r="O27" s="142" t="str">
        <f t="shared" si="0"/>
        <v> </v>
      </c>
      <c r="P27" s="142" t="str">
        <f t="shared" si="1"/>
        <v> </v>
      </c>
      <c r="Q27" s="142" t="str">
        <f t="shared" si="2"/>
        <v> </v>
      </c>
      <c r="R27" s="170" t="str">
        <f t="shared" si="3"/>
        <v> </v>
      </c>
      <c r="S27" s="16"/>
    </row>
    <row r="28" spans="1:19" s="3" customFormat="1" ht="13.5" thickBot="1">
      <c r="A28" s="10">
        <f t="shared" si="4"/>
        <v>22</v>
      </c>
      <c r="B28" s="177"/>
      <c r="C28" s="5"/>
      <c r="D28" s="5"/>
      <c r="E28" s="5"/>
      <c r="F28" s="5"/>
      <c r="G28" s="5"/>
      <c r="H28" s="5"/>
      <c r="I28" s="5"/>
      <c r="J28" s="252"/>
      <c r="K28" s="252"/>
      <c r="L28" s="252"/>
      <c r="M28" s="252"/>
      <c r="N28" s="152">
        <f>IF('Individual Cost Statement '!$E$22&lt;1,1,VLOOKUP(B28,'Individual Cost Statement '!$E$22:$F$26,2,FALSE))</f>
        <v>1</v>
      </c>
      <c r="O28" s="142" t="str">
        <f t="shared" si="0"/>
        <v> </v>
      </c>
      <c r="P28" s="142" t="str">
        <f t="shared" si="1"/>
        <v> </v>
      </c>
      <c r="Q28" s="142" t="str">
        <f t="shared" si="2"/>
        <v> </v>
      </c>
      <c r="R28" s="170" t="str">
        <f t="shared" si="3"/>
        <v> </v>
      </c>
      <c r="S28" s="16"/>
    </row>
    <row r="29" spans="1:19" s="3" customFormat="1" ht="14.25" thickBot="1">
      <c r="A29" s="10">
        <f t="shared" si="4"/>
        <v>23</v>
      </c>
      <c r="B29" s="177"/>
      <c r="C29" s="4"/>
      <c r="D29" s="5"/>
      <c r="E29" s="5"/>
      <c r="F29" s="5"/>
      <c r="G29" s="5"/>
      <c r="H29" s="5"/>
      <c r="I29" s="5"/>
      <c r="J29" s="252"/>
      <c r="K29" s="252"/>
      <c r="L29" s="252"/>
      <c r="M29" s="252"/>
      <c r="N29" s="152">
        <f>IF('Individual Cost Statement '!$E$22&lt;1,1,VLOOKUP(B29,'Individual Cost Statement '!$E$22:$F$26,2,FALSE))</f>
        <v>1</v>
      </c>
      <c r="O29" s="142" t="str">
        <f t="shared" si="0"/>
        <v> </v>
      </c>
      <c r="P29" s="142" t="str">
        <f t="shared" si="1"/>
        <v> </v>
      </c>
      <c r="Q29" s="142" t="str">
        <f t="shared" si="2"/>
        <v> </v>
      </c>
      <c r="R29" s="170" t="str">
        <f t="shared" si="3"/>
        <v> </v>
      </c>
      <c r="S29" s="16"/>
    </row>
    <row r="30" spans="1:19" s="3" customFormat="1" ht="14.25" thickBot="1">
      <c r="A30" s="10">
        <f t="shared" si="4"/>
        <v>24</v>
      </c>
      <c r="B30" s="177"/>
      <c r="C30" s="4"/>
      <c r="D30" s="5"/>
      <c r="E30" s="5"/>
      <c r="F30" s="5"/>
      <c r="G30" s="5"/>
      <c r="H30" s="5"/>
      <c r="I30" s="5"/>
      <c r="J30" s="252"/>
      <c r="K30" s="252"/>
      <c r="L30" s="252"/>
      <c r="M30" s="252"/>
      <c r="N30" s="152">
        <f>IF('Individual Cost Statement '!$E$22&lt;1,1,VLOOKUP(B30,'Individual Cost Statement '!$E$22:$F$26,2,FALSE))</f>
        <v>1</v>
      </c>
      <c r="O30" s="142" t="str">
        <f t="shared" si="0"/>
        <v> </v>
      </c>
      <c r="P30" s="142" t="str">
        <f t="shared" si="1"/>
        <v> </v>
      </c>
      <c r="Q30" s="142" t="str">
        <f t="shared" si="2"/>
        <v> </v>
      </c>
      <c r="R30" s="170" t="str">
        <f t="shared" si="3"/>
        <v> </v>
      </c>
      <c r="S30" s="16"/>
    </row>
    <row r="31" spans="1:19" s="3" customFormat="1" ht="14.25" thickBot="1">
      <c r="A31" s="10">
        <f t="shared" si="4"/>
        <v>25</v>
      </c>
      <c r="B31" s="177"/>
      <c r="C31" s="4"/>
      <c r="D31" s="5"/>
      <c r="E31" s="5"/>
      <c r="F31" s="5"/>
      <c r="G31" s="5"/>
      <c r="H31" s="5"/>
      <c r="I31" s="5"/>
      <c r="J31" s="252"/>
      <c r="K31" s="252"/>
      <c r="L31" s="252"/>
      <c r="M31" s="252"/>
      <c r="N31" s="152">
        <f>IF('Individual Cost Statement '!$E$22&lt;1,1,VLOOKUP(B31,'Individual Cost Statement '!$E$22:$F$26,2,FALSE))</f>
        <v>1</v>
      </c>
      <c r="O31" s="142" t="str">
        <f t="shared" si="0"/>
        <v> </v>
      </c>
      <c r="P31" s="142" t="str">
        <f t="shared" si="1"/>
        <v> </v>
      </c>
      <c r="Q31" s="142" t="str">
        <f t="shared" si="2"/>
        <v> </v>
      </c>
      <c r="R31" s="170" t="str">
        <f t="shared" si="3"/>
        <v> </v>
      </c>
      <c r="S31" s="16"/>
    </row>
    <row r="32" spans="1:19" s="3" customFormat="1" ht="14.25" thickBot="1">
      <c r="A32" s="10">
        <f t="shared" si="4"/>
        <v>26</v>
      </c>
      <c r="B32" s="177"/>
      <c r="C32" s="4"/>
      <c r="D32" s="5"/>
      <c r="E32" s="5"/>
      <c r="F32" s="5"/>
      <c r="G32" s="5"/>
      <c r="H32" s="5"/>
      <c r="I32" s="5"/>
      <c r="J32" s="252"/>
      <c r="K32" s="252"/>
      <c r="L32" s="252"/>
      <c r="M32" s="252"/>
      <c r="N32" s="152">
        <f>IF('Individual Cost Statement '!$E$22&lt;1,1,VLOOKUP(B32,'Individual Cost Statement '!$E$22:$F$26,2,FALSE))</f>
        <v>1</v>
      </c>
      <c r="O32" s="142" t="str">
        <f t="shared" si="0"/>
        <v> </v>
      </c>
      <c r="P32" s="142" t="str">
        <f t="shared" si="1"/>
        <v> </v>
      </c>
      <c r="Q32" s="142" t="str">
        <f t="shared" si="2"/>
        <v> </v>
      </c>
      <c r="R32" s="170" t="str">
        <f t="shared" si="3"/>
        <v> </v>
      </c>
      <c r="S32" s="16"/>
    </row>
    <row r="33" spans="1:19" s="3" customFormat="1" ht="14.25" thickBot="1">
      <c r="A33" s="10">
        <f t="shared" si="4"/>
        <v>27</v>
      </c>
      <c r="B33" s="177"/>
      <c r="C33" s="4"/>
      <c r="D33" s="5"/>
      <c r="E33" s="5"/>
      <c r="F33" s="5"/>
      <c r="G33" s="5"/>
      <c r="H33" s="5"/>
      <c r="I33" s="5"/>
      <c r="J33" s="252"/>
      <c r="K33" s="252"/>
      <c r="L33" s="252"/>
      <c r="M33" s="252"/>
      <c r="N33" s="152">
        <f>IF('Individual Cost Statement '!$E$22&lt;1,1,VLOOKUP(B33,'Individual Cost Statement '!$E$22:$F$26,2,FALSE))</f>
        <v>1</v>
      </c>
      <c r="O33" s="142" t="str">
        <f t="shared" si="0"/>
        <v> </v>
      </c>
      <c r="P33" s="142" t="str">
        <f t="shared" si="1"/>
        <v> </v>
      </c>
      <c r="Q33" s="142" t="str">
        <f t="shared" si="2"/>
        <v> </v>
      </c>
      <c r="R33" s="170" t="str">
        <f t="shared" si="3"/>
        <v> </v>
      </c>
      <c r="S33" s="16"/>
    </row>
    <row r="34" spans="1:19" s="3" customFormat="1" ht="14.25" thickBot="1">
      <c r="A34" s="10">
        <f t="shared" si="4"/>
        <v>28</v>
      </c>
      <c r="B34" s="177"/>
      <c r="C34" s="4"/>
      <c r="D34" s="5"/>
      <c r="E34" s="5"/>
      <c r="F34" s="5"/>
      <c r="G34" s="5"/>
      <c r="H34" s="5"/>
      <c r="I34" s="5"/>
      <c r="J34" s="252"/>
      <c r="K34" s="252"/>
      <c r="L34" s="252"/>
      <c r="M34" s="252"/>
      <c r="N34" s="152">
        <f>IF('Individual Cost Statement '!$E$22&lt;1,1,VLOOKUP(B34,'Individual Cost Statement '!$E$22:$F$26,2,FALSE))</f>
        <v>1</v>
      </c>
      <c r="O34" s="142" t="str">
        <f t="shared" si="0"/>
        <v> </v>
      </c>
      <c r="P34" s="142" t="str">
        <f t="shared" si="1"/>
        <v> </v>
      </c>
      <c r="Q34" s="142" t="str">
        <f t="shared" si="2"/>
        <v> </v>
      </c>
      <c r="R34" s="170" t="str">
        <f t="shared" si="3"/>
        <v> </v>
      </c>
      <c r="S34" s="16"/>
    </row>
    <row r="35" spans="1:19" s="3" customFormat="1" ht="14.25" thickBot="1">
      <c r="A35" s="10">
        <f t="shared" si="4"/>
        <v>29</v>
      </c>
      <c r="B35" s="177"/>
      <c r="C35" s="4"/>
      <c r="D35" s="5"/>
      <c r="E35" s="5"/>
      <c r="F35" s="5"/>
      <c r="G35" s="5"/>
      <c r="H35" s="5"/>
      <c r="I35" s="5"/>
      <c r="J35" s="252"/>
      <c r="K35" s="252"/>
      <c r="L35" s="252"/>
      <c r="M35" s="252"/>
      <c r="N35" s="152">
        <f>IF('Individual Cost Statement '!$E$22&lt;1,1,VLOOKUP(B35,'Individual Cost Statement '!$E$22:$F$26,2,FALSE))</f>
        <v>1</v>
      </c>
      <c r="O35" s="142" t="str">
        <f t="shared" si="0"/>
        <v> </v>
      </c>
      <c r="P35" s="142" t="str">
        <f t="shared" si="1"/>
        <v> </v>
      </c>
      <c r="Q35" s="142" t="str">
        <f t="shared" si="2"/>
        <v> </v>
      </c>
      <c r="R35" s="170" t="str">
        <f t="shared" si="3"/>
        <v> </v>
      </c>
      <c r="S35" s="16"/>
    </row>
    <row r="36" spans="1:19" s="3" customFormat="1" ht="14.25" thickBot="1">
      <c r="A36" s="10">
        <f t="shared" si="4"/>
        <v>30</v>
      </c>
      <c r="B36" s="177"/>
      <c r="C36" s="34"/>
      <c r="D36" s="5"/>
      <c r="E36" s="5"/>
      <c r="F36" s="5"/>
      <c r="G36" s="5"/>
      <c r="H36" s="5"/>
      <c r="I36" s="5"/>
      <c r="J36" s="252"/>
      <c r="K36" s="252"/>
      <c r="L36" s="252"/>
      <c r="M36" s="252"/>
      <c r="N36" s="152">
        <f>IF('Individual Cost Statement '!$E$22&lt;1,1,VLOOKUP(B36,'Individual Cost Statement '!$E$22:$F$26,2,FALSE))</f>
        <v>1</v>
      </c>
      <c r="O36" s="142" t="str">
        <f t="shared" si="0"/>
        <v> </v>
      </c>
      <c r="P36" s="142" t="str">
        <f t="shared" si="1"/>
        <v> </v>
      </c>
      <c r="Q36" s="142" t="str">
        <f t="shared" si="2"/>
        <v> </v>
      </c>
      <c r="R36" s="170" t="str">
        <f t="shared" si="3"/>
        <v> </v>
      </c>
      <c r="S36" s="16"/>
    </row>
    <row r="37" spans="1:18" s="3" customFormat="1" ht="13.5" thickBot="1">
      <c r="A37" s="435" t="s">
        <v>73</v>
      </c>
      <c r="B37" s="436"/>
      <c r="C37" s="437"/>
      <c r="D37" s="437"/>
      <c r="E37" s="437"/>
      <c r="F37" s="437"/>
      <c r="G37" s="437"/>
      <c r="H37" s="437"/>
      <c r="I37" s="437"/>
      <c r="J37" s="437"/>
      <c r="K37" s="437"/>
      <c r="L37" s="437"/>
      <c r="M37" s="437"/>
      <c r="N37" s="438"/>
      <c r="O37" s="35">
        <f>SUM(O7:O36)</f>
        <v>0</v>
      </c>
      <c r="P37" s="35">
        <f>SUM(P7:P36)</f>
        <v>0</v>
      </c>
      <c r="Q37" s="35">
        <f>SUM(Q7:Q36)</f>
        <v>0</v>
      </c>
      <c r="R37" s="14">
        <f>SUM(R7:R36)</f>
        <v>0</v>
      </c>
    </row>
    <row r="38" spans="1:18" s="3" customFormat="1" ht="13.5" thickTop="1">
      <c r="A38" s="89"/>
      <c r="B38" s="89"/>
      <c r="C38" s="89"/>
      <c r="D38" s="89"/>
      <c r="E38" s="89"/>
      <c r="F38" s="89"/>
      <c r="G38" s="89"/>
      <c r="H38" s="89"/>
      <c r="I38" s="89"/>
      <c r="J38" s="89"/>
      <c r="K38" s="89"/>
      <c r="L38" s="89"/>
      <c r="M38" s="89"/>
      <c r="N38" s="89"/>
      <c r="O38" s="89"/>
      <c r="P38" s="89"/>
      <c r="Q38" s="89"/>
      <c r="R38" s="90"/>
    </row>
    <row r="39" ht="12.75">
      <c r="O39" t="str">
        <f>IF(D2=0," ",IF(F2/D2&gt;50%,"NB Depreciated amount higher than the 50% maximum"," "))</f>
        <v> </v>
      </c>
    </row>
    <row r="40" ht="13.5" thickBot="1"/>
    <row r="41" spans="2:18" ht="13.5" thickBot="1">
      <c r="B41" s="445" t="s">
        <v>231</v>
      </c>
      <c r="C41" s="442"/>
      <c r="D41" s="442"/>
      <c r="E41" s="442"/>
      <c r="F41" s="442"/>
      <c r="G41" s="442"/>
      <c r="H41" s="442"/>
      <c r="I41" s="442"/>
      <c r="J41" s="442"/>
      <c r="K41" s="442"/>
      <c r="L41" s="442"/>
      <c r="M41" s="442"/>
      <c r="N41" s="442"/>
      <c r="O41" s="442"/>
      <c r="P41" s="442"/>
      <c r="Q41" s="442"/>
      <c r="R41" s="443"/>
    </row>
    <row r="42" spans="2:18" ht="12.75">
      <c r="B42" s="309" t="s">
        <v>47</v>
      </c>
      <c r="C42" s="462" t="s">
        <v>48</v>
      </c>
      <c r="D42" s="463"/>
      <c r="E42" s="463"/>
      <c r="F42" s="463"/>
      <c r="G42" s="463"/>
      <c r="H42" s="463"/>
      <c r="I42" s="463"/>
      <c r="J42" s="463"/>
      <c r="K42" s="463"/>
      <c r="L42" s="463"/>
      <c r="M42" s="463"/>
      <c r="N42" s="463"/>
      <c r="O42" s="463"/>
      <c r="P42" s="463"/>
      <c r="Q42" s="463"/>
      <c r="R42" s="464"/>
    </row>
    <row r="43" spans="2:18" ht="12.75">
      <c r="B43" s="204" t="s">
        <v>4</v>
      </c>
      <c r="C43" s="459" t="s">
        <v>110</v>
      </c>
      <c r="D43" s="460"/>
      <c r="E43" s="460"/>
      <c r="F43" s="460"/>
      <c r="G43" s="460"/>
      <c r="H43" s="460"/>
      <c r="I43" s="460"/>
      <c r="J43" s="460"/>
      <c r="K43" s="460"/>
      <c r="L43" s="460"/>
      <c r="M43" s="460"/>
      <c r="N43" s="460"/>
      <c r="O43" s="460"/>
      <c r="P43" s="460"/>
      <c r="Q43" s="460"/>
      <c r="R43" s="461"/>
    </row>
    <row r="44" spans="2:18" ht="12.75">
      <c r="B44" s="204" t="s">
        <v>5</v>
      </c>
      <c r="C44" s="449" t="s">
        <v>191</v>
      </c>
      <c r="D44" s="450"/>
      <c r="E44" s="450"/>
      <c r="F44" s="450"/>
      <c r="G44" s="450"/>
      <c r="H44" s="450"/>
      <c r="I44" s="450"/>
      <c r="J44" s="450"/>
      <c r="K44" s="450"/>
      <c r="L44" s="450"/>
      <c r="M44" s="450"/>
      <c r="N44" s="450"/>
      <c r="O44" s="450"/>
      <c r="P44" s="450"/>
      <c r="Q44" s="450"/>
      <c r="R44" s="451"/>
    </row>
    <row r="45" spans="2:18" ht="12.75">
      <c r="B45" s="199" t="s">
        <v>285</v>
      </c>
      <c r="C45" s="233" t="s">
        <v>309</v>
      </c>
      <c r="D45" s="307"/>
      <c r="E45" s="307"/>
      <c r="F45" s="307"/>
      <c r="G45" s="307"/>
      <c r="H45" s="307"/>
      <c r="I45" s="307"/>
      <c r="J45" s="307"/>
      <c r="K45" s="307"/>
      <c r="L45" s="307"/>
      <c r="M45" s="307"/>
      <c r="N45" s="307"/>
      <c r="O45" s="307"/>
      <c r="P45" s="307"/>
      <c r="Q45" s="307"/>
      <c r="R45" s="308"/>
    </row>
    <row r="46" spans="2:18" ht="12.75">
      <c r="B46" s="199" t="s">
        <v>49</v>
      </c>
      <c r="C46" s="233" t="s">
        <v>311</v>
      </c>
      <c r="D46" s="307"/>
      <c r="E46" s="307"/>
      <c r="F46" s="307"/>
      <c r="G46" s="307"/>
      <c r="H46" s="307"/>
      <c r="I46" s="307"/>
      <c r="J46" s="307"/>
      <c r="K46" s="307"/>
      <c r="L46" s="307"/>
      <c r="M46" s="307"/>
      <c r="N46" s="307"/>
      <c r="O46" s="307"/>
      <c r="P46" s="307"/>
      <c r="Q46" s="307"/>
      <c r="R46" s="308"/>
    </row>
    <row r="47" spans="2:18" ht="12.75">
      <c r="B47" s="199" t="s">
        <v>7</v>
      </c>
      <c r="C47" s="233" t="s">
        <v>312</v>
      </c>
      <c r="D47" s="307"/>
      <c r="E47" s="307"/>
      <c r="F47" s="307"/>
      <c r="G47" s="307"/>
      <c r="H47" s="307"/>
      <c r="I47" s="307"/>
      <c r="J47" s="307"/>
      <c r="K47" s="307"/>
      <c r="L47" s="307"/>
      <c r="M47" s="307"/>
      <c r="N47" s="307"/>
      <c r="O47" s="307"/>
      <c r="P47" s="307"/>
      <c r="Q47" s="307"/>
      <c r="R47" s="308"/>
    </row>
    <row r="48" spans="2:18" ht="12.75">
      <c r="B48" s="199" t="s">
        <v>8</v>
      </c>
      <c r="C48" s="233" t="s">
        <v>325</v>
      </c>
      <c r="D48" s="307"/>
      <c r="E48" s="307"/>
      <c r="F48" s="307"/>
      <c r="G48" s="307"/>
      <c r="H48" s="307"/>
      <c r="I48" s="307"/>
      <c r="J48" s="307"/>
      <c r="K48" s="307"/>
      <c r="L48" s="307"/>
      <c r="M48" s="307"/>
      <c r="N48" s="307"/>
      <c r="O48" s="307"/>
      <c r="P48" s="307"/>
      <c r="Q48" s="307"/>
      <c r="R48" s="308"/>
    </row>
    <row r="49" spans="2:18" ht="12.75">
      <c r="B49" s="199" t="s">
        <v>9</v>
      </c>
      <c r="C49" s="233" t="s">
        <v>318</v>
      </c>
      <c r="D49" s="307"/>
      <c r="E49" s="307"/>
      <c r="F49" s="307"/>
      <c r="G49" s="307"/>
      <c r="H49" s="307"/>
      <c r="I49" s="307"/>
      <c r="J49" s="307"/>
      <c r="K49" s="307"/>
      <c r="L49" s="307"/>
      <c r="M49" s="307"/>
      <c r="N49" s="307"/>
      <c r="O49" s="307"/>
      <c r="P49" s="307"/>
      <c r="Q49" s="307"/>
      <c r="R49" s="308"/>
    </row>
    <row r="50" spans="2:18" ht="12.75">
      <c r="B50" s="199" t="s">
        <v>267</v>
      </c>
      <c r="C50" s="233" t="s">
        <v>327</v>
      </c>
      <c r="D50" s="307"/>
      <c r="E50" s="307"/>
      <c r="F50" s="307"/>
      <c r="G50" s="307"/>
      <c r="H50" s="307"/>
      <c r="I50" s="307"/>
      <c r="J50" s="307"/>
      <c r="K50" s="307"/>
      <c r="L50" s="307"/>
      <c r="M50" s="307"/>
      <c r="N50" s="307"/>
      <c r="O50" s="307"/>
      <c r="P50" s="307"/>
      <c r="Q50" s="307"/>
      <c r="R50" s="308"/>
    </row>
    <row r="51" spans="2:18" ht="12.75">
      <c r="B51" s="199" t="s">
        <v>271</v>
      </c>
      <c r="C51" s="233" t="s">
        <v>302</v>
      </c>
      <c r="D51" s="307"/>
      <c r="E51" s="307"/>
      <c r="F51" s="307"/>
      <c r="G51" s="307"/>
      <c r="H51" s="307"/>
      <c r="I51" s="307"/>
      <c r="J51" s="307"/>
      <c r="K51" s="307"/>
      <c r="L51" s="307"/>
      <c r="M51" s="307"/>
      <c r="N51" s="307"/>
      <c r="O51" s="307"/>
      <c r="P51" s="307"/>
      <c r="Q51" s="307"/>
      <c r="R51" s="308"/>
    </row>
    <row r="52" spans="2:18" ht="12.75">
      <c r="B52" s="199" t="s">
        <v>10</v>
      </c>
      <c r="C52" s="233" t="s">
        <v>134</v>
      </c>
      <c r="D52" s="307"/>
      <c r="E52" s="307"/>
      <c r="F52" s="307"/>
      <c r="G52" s="307"/>
      <c r="H52" s="307"/>
      <c r="I52" s="307"/>
      <c r="J52" s="307"/>
      <c r="K52" s="307"/>
      <c r="L52" s="307"/>
      <c r="M52" s="307"/>
      <c r="N52" s="307"/>
      <c r="O52" s="307"/>
      <c r="P52" s="307"/>
      <c r="Q52" s="307"/>
      <c r="R52" s="308"/>
    </row>
    <row r="53" spans="2:18" ht="12.75">
      <c r="B53" s="199" t="s">
        <v>13</v>
      </c>
      <c r="C53" s="233" t="s">
        <v>317</v>
      </c>
      <c r="D53" s="307"/>
      <c r="E53" s="307"/>
      <c r="F53" s="307"/>
      <c r="G53" s="307"/>
      <c r="H53" s="307"/>
      <c r="I53" s="307"/>
      <c r="J53" s="307"/>
      <c r="K53" s="307"/>
      <c r="L53" s="307"/>
      <c r="M53" s="307"/>
      <c r="N53" s="307"/>
      <c r="O53" s="307"/>
      <c r="P53" s="307"/>
      <c r="Q53" s="307"/>
      <c r="R53" s="308"/>
    </row>
    <row r="54" spans="2:18" ht="12.75">
      <c r="B54" s="199" t="s">
        <v>17</v>
      </c>
      <c r="C54" s="233" t="s">
        <v>319</v>
      </c>
      <c r="D54" s="307"/>
      <c r="E54" s="307"/>
      <c r="F54" s="307"/>
      <c r="G54" s="307"/>
      <c r="H54" s="307"/>
      <c r="I54" s="307"/>
      <c r="J54" s="307"/>
      <c r="K54" s="307"/>
      <c r="L54" s="307"/>
      <c r="M54" s="307"/>
      <c r="N54" s="307"/>
      <c r="O54" s="307"/>
      <c r="P54" s="307"/>
      <c r="Q54" s="307"/>
      <c r="R54" s="308"/>
    </row>
    <row r="55" spans="2:18" ht="12.75">
      <c r="B55" s="199" t="s">
        <v>18</v>
      </c>
      <c r="C55" s="233" t="s">
        <v>320</v>
      </c>
      <c r="D55" s="307"/>
      <c r="E55" s="307"/>
      <c r="F55" s="307"/>
      <c r="G55" s="307"/>
      <c r="H55" s="307"/>
      <c r="I55" s="307"/>
      <c r="J55" s="307"/>
      <c r="K55" s="307"/>
      <c r="L55" s="307"/>
      <c r="M55" s="307"/>
      <c r="N55" s="307"/>
      <c r="O55" s="307"/>
      <c r="P55" s="307"/>
      <c r="Q55" s="307"/>
      <c r="R55" s="308"/>
    </row>
    <row r="56" spans="2:18" ht="12.75">
      <c r="B56" s="199" t="s">
        <v>22</v>
      </c>
      <c r="C56" s="233" t="s">
        <v>258</v>
      </c>
      <c r="D56" s="307"/>
      <c r="E56" s="307"/>
      <c r="F56" s="307"/>
      <c r="G56" s="307"/>
      <c r="H56" s="307"/>
      <c r="I56" s="307"/>
      <c r="J56" s="307"/>
      <c r="K56" s="307"/>
      <c r="L56" s="307"/>
      <c r="M56" s="307"/>
      <c r="N56" s="307"/>
      <c r="O56" s="307"/>
      <c r="P56" s="307"/>
      <c r="Q56" s="307"/>
      <c r="R56" s="308"/>
    </row>
    <row r="57" spans="2:18" ht="12.75">
      <c r="B57" s="199" t="s">
        <v>23</v>
      </c>
      <c r="C57" s="303" t="s">
        <v>323</v>
      </c>
      <c r="D57" s="307"/>
      <c r="E57" s="307"/>
      <c r="F57" s="307"/>
      <c r="G57" s="307"/>
      <c r="H57" s="307"/>
      <c r="I57" s="307"/>
      <c r="J57" s="307"/>
      <c r="K57" s="307"/>
      <c r="L57" s="307"/>
      <c r="M57" s="307"/>
      <c r="N57" s="307"/>
      <c r="O57" s="307"/>
      <c r="P57" s="307"/>
      <c r="Q57" s="307"/>
      <c r="R57" s="308"/>
    </row>
    <row r="58" spans="2:18" ht="12.75">
      <c r="B58" s="199" t="s">
        <v>303</v>
      </c>
      <c r="C58" s="303" t="s">
        <v>324</v>
      </c>
      <c r="D58" s="307"/>
      <c r="E58" s="307"/>
      <c r="F58" s="307"/>
      <c r="G58" s="307"/>
      <c r="H58" s="307"/>
      <c r="I58" s="307"/>
      <c r="J58" s="307"/>
      <c r="K58" s="307"/>
      <c r="L58" s="307"/>
      <c r="M58" s="307"/>
      <c r="N58" s="307"/>
      <c r="O58" s="307"/>
      <c r="P58" s="307"/>
      <c r="Q58" s="307"/>
      <c r="R58" s="308"/>
    </row>
    <row r="59" spans="2:18" ht="12.75">
      <c r="B59" s="199" t="s">
        <v>25</v>
      </c>
      <c r="C59" s="303" t="s">
        <v>305</v>
      </c>
      <c r="D59" s="307"/>
      <c r="E59" s="307"/>
      <c r="F59" s="307"/>
      <c r="G59" s="307"/>
      <c r="H59" s="307"/>
      <c r="I59" s="307"/>
      <c r="J59" s="307"/>
      <c r="K59" s="307"/>
      <c r="L59" s="307"/>
      <c r="M59" s="307"/>
      <c r="N59" s="307"/>
      <c r="O59" s="307"/>
      <c r="P59" s="307"/>
      <c r="Q59" s="307"/>
      <c r="R59" s="308"/>
    </row>
    <row r="60" spans="2:18" ht="12.75">
      <c r="B60" s="199" t="s">
        <v>26</v>
      </c>
      <c r="C60" s="303" t="s">
        <v>306</v>
      </c>
      <c r="D60" s="307"/>
      <c r="E60" s="307"/>
      <c r="F60" s="307"/>
      <c r="G60" s="307"/>
      <c r="H60" s="307"/>
      <c r="I60" s="307"/>
      <c r="J60" s="307"/>
      <c r="K60" s="307"/>
      <c r="L60" s="307"/>
      <c r="M60" s="307"/>
      <c r="N60" s="307"/>
      <c r="O60" s="307"/>
      <c r="P60" s="307"/>
      <c r="Q60" s="307"/>
      <c r="R60" s="308"/>
    </row>
    <row r="61" spans="2:18" ht="13.5" thickBot="1">
      <c r="B61" s="200" t="s">
        <v>27</v>
      </c>
      <c r="C61" s="295" t="s">
        <v>330</v>
      </c>
      <c r="D61" s="310"/>
      <c r="E61" s="310"/>
      <c r="F61" s="310"/>
      <c r="G61" s="310"/>
      <c r="H61" s="310"/>
      <c r="I61" s="310"/>
      <c r="J61" s="310"/>
      <c r="K61" s="310"/>
      <c r="L61" s="310"/>
      <c r="M61" s="310"/>
      <c r="N61" s="310"/>
      <c r="O61" s="310"/>
      <c r="P61" s="310"/>
      <c r="Q61" s="310"/>
      <c r="R61" s="311"/>
    </row>
  </sheetData>
  <sheetProtection/>
  <mergeCells count="10">
    <mergeCell ref="C44:R44"/>
    <mergeCell ref="F2:G2"/>
    <mergeCell ref="B41:R41"/>
    <mergeCell ref="A37:N37"/>
    <mergeCell ref="D1:E1"/>
    <mergeCell ref="B2:C2"/>
    <mergeCell ref="D2:E2"/>
    <mergeCell ref="F1:G1"/>
    <mergeCell ref="C43:R43"/>
    <mergeCell ref="C42:R42"/>
  </mergeCells>
  <printOptions/>
  <pageMargins left="0.39" right="0.32" top="0.62" bottom="0.32" header="0.32" footer="0.2"/>
  <pageSetup fitToHeight="1" fitToWidth="1" horizontalDpi="600" verticalDpi="600" orientation="landscape" paperSize="9" scale="59" r:id="rId1"/>
  <headerFooter alignWithMargins="0">
    <oddHeader>&amp;C&amp;"Arial,Gras"&amp;16Durable goods - Infrastructure&amp;R&amp;P (&amp;N)</oddHeader>
    <oddFooter>&amp;CDurable goods - Infrastructure &amp;P (&amp;N)&amp;R&amp;F</oddFooter>
  </headerFooter>
</worksheet>
</file>

<file path=xl/worksheets/sheet8.xml><?xml version="1.0" encoding="utf-8"?>
<worksheet xmlns="http://schemas.openxmlformats.org/spreadsheetml/2006/main" xmlns:r="http://schemas.openxmlformats.org/officeDocument/2006/relationships">
  <sheetPr codeName="Sheet7">
    <pageSetUpPr fitToPage="1"/>
  </sheetPr>
  <dimension ref="A1:S61"/>
  <sheetViews>
    <sheetView zoomScale="75" zoomScaleNormal="75" zoomScalePageLayoutView="0" workbookViewId="0" topLeftCell="B1">
      <selection activeCell="H6" sqref="H6"/>
    </sheetView>
  </sheetViews>
  <sheetFormatPr defaultColWidth="9.140625" defaultRowHeight="12.75"/>
  <cols>
    <col min="1" max="2" width="7.421875" style="0" customWidth="1"/>
    <col min="3" max="3" width="12.140625" style="0" customWidth="1"/>
    <col min="4" max="4" width="14.421875" style="0" customWidth="1"/>
    <col min="5" max="5" width="12.28125" style="0" customWidth="1"/>
    <col min="6" max="6" width="25.28125" style="0" customWidth="1"/>
    <col min="7" max="7" width="47.140625" style="0" customWidth="1"/>
    <col min="8" max="9" width="8.28125" style="0" customWidth="1"/>
    <col min="10" max="10" width="15.7109375" style="0" customWidth="1"/>
    <col min="11" max="13" width="17.28125" style="0" customWidth="1"/>
    <col min="14" max="14" width="12.00390625" style="0" customWidth="1"/>
    <col min="15" max="15" width="14.28125" style="0" customWidth="1"/>
    <col min="16" max="16" width="15.00390625" style="0" customWidth="1"/>
    <col min="17" max="17" width="16.7109375" style="0" customWidth="1"/>
    <col min="18" max="18" width="17.00390625" style="0" customWidth="1"/>
  </cols>
  <sheetData>
    <row r="1" spans="4:9" ht="14.25" thickBot="1">
      <c r="D1" s="453" t="s">
        <v>136</v>
      </c>
      <c r="E1" s="454"/>
      <c r="F1" s="465" t="s">
        <v>159</v>
      </c>
      <c r="G1" s="466"/>
      <c r="H1" s="240"/>
      <c r="I1" s="240"/>
    </row>
    <row r="2" spans="2:9" ht="31.5" customHeight="1" thickBot="1">
      <c r="B2" s="455" t="s">
        <v>164</v>
      </c>
      <c r="C2" s="454"/>
      <c r="D2" s="456">
        <f>P37</f>
        <v>0</v>
      </c>
      <c r="E2" s="454"/>
      <c r="F2" s="469">
        <f>R37</f>
        <v>0</v>
      </c>
      <c r="G2" s="384"/>
      <c r="H2" s="155"/>
      <c r="I2" s="155"/>
    </row>
    <row r="3" spans="3:6" ht="15">
      <c r="C3" s="43"/>
      <c r="D3" s="43"/>
      <c r="E3" s="141"/>
      <c r="F3" s="20"/>
    </row>
    <row r="4" ht="13.5" thickBot="1">
      <c r="C4" s="2"/>
    </row>
    <row r="5" spans="1:19" s="3" customFormat="1" ht="15" thickBot="1" thickTop="1">
      <c r="A5" s="183" t="s">
        <v>4</v>
      </c>
      <c r="B5" s="184" t="s">
        <v>5</v>
      </c>
      <c r="C5" s="185" t="s">
        <v>6</v>
      </c>
      <c r="D5" s="186" t="s">
        <v>49</v>
      </c>
      <c r="E5" s="186" t="s">
        <v>7</v>
      </c>
      <c r="F5" s="186" t="s">
        <v>8</v>
      </c>
      <c r="G5" s="186" t="s">
        <v>9</v>
      </c>
      <c r="H5" s="232" t="s">
        <v>267</v>
      </c>
      <c r="I5" s="232" t="s">
        <v>271</v>
      </c>
      <c r="J5" s="185" t="s">
        <v>10</v>
      </c>
      <c r="K5" s="187" t="s">
        <v>13</v>
      </c>
      <c r="L5" s="188" t="s">
        <v>17</v>
      </c>
      <c r="M5" s="187" t="s">
        <v>18</v>
      </c>
      <c r="N5" s="188" t="s">
        <v>22</v>
      </c>
      <c r="O5" s="46" t="s">
        <v>23</v>
      </c>
      <c r="P5" s="46" t="s">
        <v>24</v>
      </c>
      <c r="Q5" s="46" t="s">
        <v>25</v>
      </c>
      <c r="R5" s="46" t="s">
        <v>26</v>
      </c>
      <c r="S5" s="232" t="s">
        <v>27</v>
      </c>
    </row>
    <row r="6" spans="1:19" s="6" customFormat="1" ht="96" thickBot="1">
      <c r="A6" s="85" t="s">
        <v>0</v>
      </c>
      <c r="B6" s="179" t="s">
        <v>21</v>
      </c>
      <c r="C6" s="87" t="s">
        <v>52</v>
      </c>
      <c r="D6" s="87" t="s">
        <v>53</v>
      </c>
      <c r="E6" s="87" t="s">
        <v>76</v>
      </c>
      <c r="F6" s="86" t="s">
        <v>54</v>
      </c>
      <c r="G6" s="12" t="s">
        <v>233</v>
      </c>
      <c r="H6" s="229" t="s">
        <v>301</v>
      </c>
      <c r="I6" s="229" t="s">
        <v>275</v>
      </c>
      <c r="J6" s="87" t="s">
        <v>134</v>
      </c>
      <c r="K6" s="87" t="s">
        <v>135</v>
      </c>
      <c r="L6" s="87" t="s">
        <v>219</v>
      </c>
      <c r="M6" s="87" t="s">
        <v>220</v>
      </c>
      <c r="N6" s="87" t="s">
        <v>3</v>
      </c>
      <c r="O6" s="87" t="s">
        <v>187</v>
      </c>
      <c r="P6" s="87" t="s">
        <v>188</v>
      </c>
      <c r="Q6" s="87" t="s">
        <v>221</v>
      </c>
      <c r="R6" s="87" t="s">
        <v>222</v>
      </c>
      <c r="S6" s="229" t="s">
        <v>272</v>
      </c>
    </row>
    <row r="7" spans="1:19" s="3" customFormat="1" ht="13.5" thickBot="1">
      <c r="A7" s="10">
        <v>1</v>
      </c>
      <c r="B7" s="177"/>
      <c r="C7" s="5"/>
      <c r="D7" s="5"/>
      <c r="E7" s="5"/>
      <c r="F7" s="5"/>
      <c r="G7" s="5"/>
      <c r="H7" s="5"/>
      <c r="I7" s="5"/>
      <c r="J7" s="252"/>
      <c r="K7" s="252"/>
      <c r="L7" s="252"/>
      <c r="M7" s="252"/>
      <c r="N7" s="152">
        <f>IF('Individual Cost Statement '!$E$22&lt;1,1,VLOOKUP(B7,'Individual Cost Statement '!$E$22:$F$26,2,FALSE))</f>
        <v>1</v>
      </c>
      <c r="O7" s="142" t="str">
        <f>IF(J7&lt;&gt;0,J7/N7," ")</f>
        <v> </v>
      </c>
      <c r="P7" s="142" t="str">
        <f>IF(K7&lt;&gt;0,K7/N7," ")</f>
        <v> </v>
      </c>
      <c r="Q7" s="142" t="str">
        <f>IF(L7&lt;&gt;0,L7/N7," ")</f>
        <v> </v>
      </c>
      <c r="R7" s="142" t="str">
        <f>IF(M7&lt;&gt;0,M7/N7," ")</f>
        <v> </v>
      </c>
      <c r="S7" s="16"/>
    </row>
    <row r="8" spans="1:19" s="3" customFormat="1" ht="13.5" thickBot="1">
      <c r="A8" s="10">
        <f>A7+1</f>
        <v>2</v>
      </c>
      <c r="B8" s="177"/>
      <c r="C8" s="5"/>
      <c r="D8" s="5"/>
      <c r="E8" s="5"/>
      <c r="F8" s="5"/>
      <c r="G8" s="5"/>
      <c r="H8" s="5"/>
      <c r="I8" s="5"/>
      <c r="J8" s="252"/>
      <c r="K8" s="252"/>
      <c r="L8" s="252"/>
      <c r="M8" s="252"/>
      <c r="N8" s="152">
        <f>IF('Individual Cost Statement '!$E$22&lt;1,1,VLOOKUP(B8,'Individual Cost Statement '!$E$22:$F$26,2,FALSE))</f>
        <v>1</v>
      </c>
      <c r="O8" s="142" t="str">
        <f aca="true" t="shared" si="0" ref="O8:O36">IF(J8&lt;&gt;0,J8/N8," ")</f>
        <v> </v>
      </c>
      <c r="P8" s="142" t="str">
        <f aca="true" t="shared" si="1" ref="P8:P36">IF(K8&lt;&gt;0,K8/N8," ")</f>
        <v> </v>
      </c>
      <c r="Q8" s="142" t="str">
        <f aca="true" t="shared" si="2" ref="Q8:Q36">IF(L8&lt;&gt;0,L8/N8," ")</f>
        <v> </v>
      </c>
      <c r="R8" s="142" t="str">
        <f aca="true" t="shared" si="3" ref="R8:R36">IF(M8&lt;&gt;0,M8/N8," ")</f>
        <v> </v>
      </c>
      <c r="S8" s="16"/>
    </row>
    <row r="9" spans="1:19" s="3" customFormat="1" ht="13.5" thickBot="1">
      <c r="A9" s="10">
        <f aca="true" t="shared" si="4" ref="A9:A36">A8+1</f>
        <v>3</v>
      </c>
      <c r="B9" s="177"/>
      <c r="C9" s="5"/>
      <c r="D9" s="5"/>
      <c r="E9" s="5"/>
      <c r="F9" s="5"/>
      <c r="G9" s="5"/>
      <c r="H9" s="5"/>
      <c r="I9" s="5"/>
      <c r="J9" s="252"/>
      <c r="K9" s="252"/>
      <c r="L9" s="252"/>
      <c r="M9" s="252"/>
      <c r="N9" s="152">
        <f>IF('Individual Cost Statement '!$E$22&lt;1,1,VLOOKUP(B9,'Individual Cost Statement '!$E$22:$F$26,2,FALSE))</f>
        <v>1</v>
      </c>
      <c r="O9" s="142" t="str">
        <f t="shared" si="0"/>
        <v> </v>
      </c>
      <c r="P9" s="142" t="str">
        <f t="shared" si="1"/>
        <v> </v>
      </c>
      <c r="Q9" s="142" t="str">
        <f t="shared" si="2"/>
        <v> </v>
      </c>
      <c r="R9" s="142" t="str">
        <f t="shared" si="3"/>
        <v> </v>
      </c>
      <c r="S9" s="16"/>
    </row>
    <row r="10" spans="1:19" s="3" customFormat="1" ht="13.5" thickBot="1">
      <c r="A10" s="10">
        <f t="shared" si="4"/>
        <v>4</v>
      </c>
      <c r="B10" s="177"/>
      <c r="C10" s="5"/>
      <c r="D10" s="5"/>
      <c r="E10" s="5"/>
      <c r="F10" s="5"/>
      <c r="G10" s="5"/>
      <c r="H10" s="5"/>
      <c r="I10" s="5"/>
      <c r="J10" s="252"/>
      <c r="K10" s="252"/>
      <c r="L10" s="252"/>
      <c r="M10" s="252"/>
      <c r="N10" s="152">
        <f>IF('Individual Cost Statement '!$E$22&lt;1,1,VLOOKUP(B10,'Individual Cost Statement '!$E$22:$F$26,2,FALSE))</f>
        <v>1</v>
      </c>
      <c r="O10" s="142" t="str">
        <f t="shared" si="0"/>
        <v> </v>
      </c>
      <c r="P10" s="142" t="str">
        <f t="shared" si="1"/>
        <v> </v>
      </c>
      <c r="Q10" s="142" t="str">
        <f t="shared" si="2"/>
        <v> </v>
      </c>
      <c r="R10" s="142" t="str">
        <f t="shared" si="3"/>
        <v> </v>
      </c>
      <c r="S10" s="16"/>
    </row>
    <row r="11" spans="1:19" s="3" customFormat="1" ht="13.5" thickBot="1">
      <c r="A11" s="10">
        <f t="shared" si="4"/>
        <v>5</v>
      </c>
      <c r="B11" s="177"/>
      <c r="C11" s="5"/>
      <c r="D11" s="5"/>
      <c r="E11" s="5"/>
      <c r="F11" s="5"/>
      <c r="G11" s="5"/>
      <c r="H11" s="5"/>
      <c r="I11" s="5"/>
      <c r="J11" s="252"/>
      <c r="K11" s="252"/>
      <c r="L11" s="252"/>
      <c r="M11" s="252"/>
      <c r="N11" s="152">
        <f>IF('Individual Cost Statement '!$E$22&lt;1,1,VLOOKUP(B11,'Individual Cost Statement '!$E$22:$F$26,2,FALSE))</f>
        <v>1</v>
      </c>
      <c r="O11" s="142" t="str">
        <f t="shared" si="0"/>
        <v> </v>
      </c>
      <c r="P11" s="142" t="str">
        <f t="shared" si="1"/>
        <v> </v>
      </c>
      <c r="Q11" s="142" t="str">
        <f t="shared" si="2"/>
        <v> </v>
      </c>
      <c r="R11" s="142" t="str">
        <f t="shared" si="3"/>
        <v> </v>
      </c>
      <c r="S11" s="16"/>
    </row>
    <row r="12" spans="1:19" s="3" customFormat="1" ht="13.5" thickBot="1">
      <c r="A12" s="10">
        <f t="shared" si="4"/>
        <v>6</v>
      </c>
      <c r="B12" s="177"/>
      <c r="C12" s="5"/>
      <c r="D12" s="5"/>
      <c r="E12" s="5"/>
      <c r="F12" s="5"/>
      <c r="G12" s="5"/>
      <c r="H12" s="5"/>
      <c r="I12" s="5"/>
      <c r="J12" s="252"/>
      <c r="K12" s="252"/>
      <c r="L12" s="252"/>
      <c r="M12" s="252"/>
      <c r="N12" s="152">
        <f>IF('Individual Cost Statement '!$E$22&lt;1,1,VLOOKUP(B12,'Individual Cost Statement '!$E$22:$F$26,2,FALSE))</f>
        <v>1</v>
      </c>
      <c r="O12" s="142" t="str">
        <f t="shared" si="0"/>
        <v> </v>
      </c>
      <c r="P12" s="142" t="str">
        <f t="shared" si="1"/>
        <v> </v>
      </c>
      <c r="Q12" s="142" t="str">
        <f t="shared" si="2"/>
        <v> </v>
      </c>
      <c r="R12" s="142" t="str">
        <f t="shared" si="3"/>
        <v> </v>
      </c>
      <c r="S12" s="16"/>
    </row>
    <row r="13" spans="1:19" s="3" customFormat="1" ht="13.5" thickBot="1">
      <c r="A13" s="10">
        <f t="shared" si="4"/>
        <v>7</v>
      </c>
      <c r="B13" s="177"/>
      <c r="C13" s="5"/>
      <c r="D13" s="5"/>
      <c r="E13" s="5"/>
      <c r="F13" s="5"/>
      <c r="G13" s="5"/>
      <c r="H13" s="5"/>
      <c r="I13" s="5"/>
      <c r="J13" s="252"/>
      <c r="K13" s="252"/>
      <c r="L13" s="252"/>
      <c r="M13" s="252"/>
      <c r="N13" s="152">
        <f>IF('Individual Cost Statement '!$E$22&lt;1,1,VLOOKUP(B13,'Individual Cost Statement '!$E$22:$F$26,2,FALSE))</f>
        <v>1</v>
      </c>
      <c r="O13" s="142" t="str">
        <f t="shared" si="0"/>
        <v> </v>
      </c>
      <c r="P13" s="142" t="str">
        <f t="shared" si="1"/>
        <v> </v>
      </c>
      <c r="Q13" s="142" t="str">
        <f t="shared" si="2"/>
        <v> </v>
      </c>
      <c r="R13" s="142" t="str">
        <f t="shared" si="3"/>
        <v> </v>
      </c>
      <c r="S13" s="16"/>
    </row>
    <row r="14" spans="1:19" s="3" customFormat="1" ht="13.5" thickBot="1">
      <c r="A14" s="10">
        <f t="shared" si="4"/>
        <v>8</v>
      </c>
      <c r="B14" s="177"/>
      <c r="C14" s="5"/>
      <c r="D14" s="5"/>
      <c r="E14" s="5"/>
      <c r="F14" s="5"/>
      <c r="G14" s="5"/>
      <c r="H14" s="5"/>
      <c r="I14" s="5"/>
      <c r="J14" s="252"/>
      <c r="K14" s="252"/>
      <c r="L14" s="252"/>
      <c r="M14" s="252"/>
      <c r="N14" s="152">
        <f>IF('Individual Cost Statement '!$E$22&lt;1,1,VLOOKUP(B14,'Individual Cost Statement '!$E$22:$F$26,2,FALSE))</f>
        <v>1</v>
      </c>
      <c r="O14" s="142" t="str">
        <f t="shared" si="0"/>
        <v> </v>
      </c>
      <c r="P14" s="142" t="str">
        <f t="shared" si="1"/>
        <v> </v>
      </c>
      <c r="Q14" s="142" t="str">
        <f t="shared" si="2"/>
        <v> </v>
      </c>
      <c r="R14" s="142" t="str">
        <f t="shared" si="3"/>
        <v> </v>
      </c>
      <c r="S14" s="16"/>
    </row>
    <row r="15" spans="1:19" s="3" customFormat="1" ht="13.5" thickBot="1">
      <c r="A15" s="10">
        <f t="shared" si="4"/>
        <v>9</v>
      </c>
      <c r="B15" s="177"/>
      <c r="C15" s="5"/>
      <c r="D15" s="5"/>
      <c r="E15" s="5"/>
      <c r="F15" s="5"/>
      <c r="G15" s="5"/>
      <c r="H15" s="5"/>
      <c r="I15" s="5"/>
      <c r="J15" s="252"/>
      <c r="K15" s="252"/>
      <c r="L15" s="252"/>
      <c r="M15" s="252"/>
      <c r="N15" s="152">
        <f>IF('Individual Cost Statement '!$E$22&lt;1,1,VLOOKUP(B15,'Individual Cost Statement '!$E$22:$F$26,2,FALSE))</f>
        <v>1</v>
      </c>
      <c r="O15" s="142" t="str">
        <f t="shared" si="0"/>
        <v> </v>
      </c>
      <c r="P15" s="142" t="str">
        <f t="shared" si="1"/>
        <v> </v>
      </c>
      <c r="Q15" s="142" t="str">
        <f t="shared" si="2"/>
        <v> </v>
      </c>
      <c r="R15" s="142" t="str">
        <f t="shared" si="3"/>
        <v> </v>
      </c>
      <c r="S15" s="16"/>
    </row>
    <row r="16" spans="1:19" s="3" customFormat="1" ht="13.5" thickBot="1">
      <c r="A16" s="10">
        <f t="shared" si="4"/>
        <v>10</v>
      </c>
      <c r="B16" s="177"/>
      <c r="C16" s="5"/>
      <c r="D16" s="5"/>
      <c r="E16" s="5"/>
      <c r="F16" s="5"/>
      <c r="G16" s="5"/>
      <c r="H16" s="5"/>
      <c r="I16" s="5"/>
      <c r="J16" s="252"/>
      <c r="K16" s="252"/>
      <c r="L16" s="252"/>
      <c r="M16" s="252"/>
      <c r="N16" s="152">
        <f>IF('Individual Cost Statement '!$E$22&lt;1,1,VLOOKUP(B16,'Individual Cost Statement '!$E$22:$F$26,2,FALSE))</f>
        <v>1</v>
      </c>
      <c r="O16" s="142" t="str">
        <f t="shared" si="0"/>
        <v> </v>
      </c>
      <c r="P16" s="142" t="str">
        <f t="shared" si="1"/>
        <v> </v>
      </c>
      <c r="Q16" s="142" t="str">
        <f t="shared" si="2"/>
        <v> </v>
      </c>
      <c r="R16" s="142" t="str">
        <f t="shared" si="3"/>
        <v> </v>
      </c>
      <c r="S16" s="16"/>
    </row>
    <row r="17" spans="1:19" s="3" customFormat="1" ht="13.5" thickBot="1">
      <c r="A17" s="10">
        <f t="shared" si="4"/>
        <v>11</v>
      </c>
      <c r="B17" s="177"/>
      <c r="C17" s="5"/>
      <c r="D17" s="5"/>
      <c r="E17" s="5"/>
      <c r="F17" s="5"/>
      <c r="G17" s="5"/>
      <c r="H17" s="5"/>
      <c r="I17" s="5"/>
      <c r="J17" s="252"/>
      <c r="K17" s="252"/>
      <c r="L17" s="252"/>
      <c r="M17" s="252"/>
      <c r="N17" s="152">
        <f>IF('Individual Cost Statement '!$E$22&lt;1,1,VLOOKUP(B17,'Individual Cost Statement '!$E$22:$F$26,2,FALSE))</f>
        <v>1</v>
      </c>
      <c r="O17" s="142" t="str">
        <f t="shared" si="0"/>
        <v> </v>
      </c>
      <c r="P17" s="142" t="str">
        <f t="shared" si="1"/>
        <v> </v>
      </c>
      <c r="Q17" s="142" t="str">
        <f t="shared" si="2"/>
        <v> </v>
      </c>
      <c r="R17" s="142" t="str">
        <f t="shared" si="3"/>
        <v> </v>
      </c>
      <c r="S17" s="16"/>
    </row>
    <row r="18" spans="1:19" s="3" customFormat="1" ht="13.5" thickBot="1">
      <c r="A18" s="10">
        <f t="shared" si="4"/>
        <v>12</v>
      </c>
      <c r="B18" s="177"/>
      <c r="C18" s="5"/>
      <c r="D18" s="5"/>
      <c r="E18" s="5"/>
      <c r="F18" s="5"/>
      <c r="G18" s="5"/>
      <c r="H18" s="5"/>
      <c r="I18" s="5"/>
      <c r="J18" s="252"/>
      <c r="K18" s="252"/>
      <c r="L18" s="252"/>
      <c r="M18" s="252"/>
      <c r="N18" s="152">
        <f>IF('Individual Cost Statement '!$E$22&lt;1,1,VLOOKUP(B18,'Individual Cost Statement '!$E$22:$F$26,2,FALSE))</f>
        <v>1</v>
      </c>
      <c r="O18" s="142" t="str">
        <f t="shared" si="0"/>
        <v> </v>
      </c>
      <c r="P18" s="142" t="str">
        <f t="shared" si="1"/>
        <v> </v>
      </c>
      <c r="Q18" s="142" t="str">
        <f t="shared" si="2"/>
        <v> </v>
      </c>
      <c r="R18" s="142" t="str">
        <f t="shared" si="3"/>
        <v> </v>
      </c>
      <c r="S18" s="16"/>
    </row>
    <row r="19" spans="1:19" s="3" customFormat="1" ht="13.5" thickBot="1">
      <c r="A19" s="10">
        <f t="shared" si="4"/>
        <v>13</v>
      </c>
      <c r="B19" s="177"/>
      <c r="C19" s="5"/>
      <c r="D19" s="5"/>
      <c r="E19" s="5"/>
      <c r="F19" s="5"/>
      <c r="G19" s="5"/>
      <c r="H19" s="5"/>
      <c r="I19" s="5"/>
      <c r="J19" s="252"/>
      <c r="K19" s="252"/>
      <c r="L19" s="252"/>
      <c r="M19" s="252"/>
      <c r="N19" s="152">
        <f>IF('Individual Cost Statement '!$E$22&lt;1,1,VLOOKUP(B19,'Individual Cost Statement '!$E$22:$F$26,2,FALSE))</f>
        <v>1</v>
      </c>
      <c r="O19" s="142" t="str">
        <f t="shared" si="0"/>
        <v> </v>
      </c>
      <c r="P19" s="142" t="str">
        <f t="shared" si="1"/>
        <v> </v>
      </c>
      <c r="Q19" s="142" t="str">
        <f t="shared" si="2"/>
        <v> </v>
      </c>
      <c r="R19" s="142" t="str">
        <f t="shared" si="3"/>
        <v> </v>
      </c>
      <c r="S19" s="16"/>
    </row>
    <row r="20" spans="1:19" s="3" customFormat="1" ht="13.5" thickBot="1">
      <c r="A20" s="10">
        <f t="shared" si="4"/>
        <v>14</v>
      </c>
      <c r="B20" s="177"/>
      <c r="C20" s="5"/>
      <c r="D20" s="5"/>
      <c r="E20" s="5"/>
      <c r="F20" s="5"/>
      <c r="G20" s="5"/>
      <c r="H20" s="5"/>
      <c r="I20" s="5"/>
      <c r="J20" s="252"/>
      <c r="K20" s="252"/>
      <c r="L20" s="252"/>
      <c r="M20" s="252"/>
      <c r="N20" s="152">
        <f>IF('Individual Cost Statement '!$E$22&lt;1,1,VLOOKUP(B20,'Individual Cost Statement '!$E$22:$F$26,2,FALSE))</f>
        <v>1</v>
      </c>
      <c r="O20" s="142" t="str">
        <f t="shared" si="0"/>
        <v> </v>
      </c>
      <c r="P20" s="142" t="str">
        <f t="shared" si="1"/>
        <v> </v>
      </c>
      <c r="Q20" s="142" t="str">
        <f t="shared" si="2"/>
        <v> </v>
      </c>
      <c r="R20" s="142" t="str">
        <f t="shared" si="3"/>
        <v> </v>
      </c>
      <c r="S20" s="16"/>
    </row>
    <row r="21" spans="1:19" s="3" customFormat="1" ht="13.5" thickBot="1">
      <c r="A21" s="10">
        <f t="shared" si="4"/>
        <v>15</v>
      </c>
      <c r="B21" s="177"/>
      <c r="C21" s="5"/>
      <c r="D21" s="5"/>
      <c r="E21" s="5"/>
      <c r="F21" s="5"/>
      <c r="G21" s="5"/>
      <c r="H21" s="5"/>
      <c r="I21" s="5"/>
      <c r="J21" s="252"/>
      <c r="K21" s="252"/>
      <c r="L21" s="252"/>
      <c r="M21" s="252"/>
      <c r="N21" s="152">
        <f>IF('Individual Cost Statement '!$E$22&lt;1,1,VLOOKUP(B21,'Individual Cost Statement '!$E$22:$F$26,2,FALSE))</f>
        <v>1</v>
      </c>
      <c r="O21" s="142" t="str">
        <f t="shared" si="0"/>
        <v> </v>
      </c>
      <c r="P21" s="142" t="str">
        <f t="shared" si="1"/>
        <v> </v>
      </c>
      <c r="Q21" s="142" t="str">
        <f t="shared" si="2"/>
        <v> </v>
      </c>
      <c r="R21" s="142" t="str">
        <f t="shared" si="3"/>
        <v> </v>
      </c>
      <c r="S21" s="16"/>
    </row>
    <row r="22" spans="1:19" s="3" customFormat="1" ht="13.5" thickBot="1">
      <c r="A22" s="10">
        <f t="shared" si="4"/>
        <v>16</v>
      </c>
      <c r="B22" s="177"/>
      <c r="C22" s="5"/>
      <c r="D22" s="5"/>
      <c r="E22" s="5"/>
      <c r="F22" s="5"/>
      <c r="G22" s="5"/>
      <c r="H22" s="5"/>
      <c r="I22" s="5"/>
      <c r="J22" s="252"/>
      <c r="K22" s="252"/>
      <c r="L22" s="252"/>
      <c r="M22" s="252"/>
      <c r="N22" s="152">
        <f>IF('Individual Cost Statement '!$E$22&lt;1,1,VLOOKUP(B22,'Individual Cost Statement '!$E$22:$F$26,2,FALSE))</f>
        <v>1</v>
      </c>
      <c r="O22" s="142" t="str">
        <f t="shared" si="0"/>
        <v> </v>
      </c>
      <c r="P22" s="142" t="str">
        <f t="shared" si="1"/>
        <v> </v>
      </c>
      <c r="Q22" s="142" t="str">
        <f t="shared" si="2"/>
        <v> </v>
      </c>
      <c r="R22" s="142" t="str">
        <f t="shared" si="3"/>
        <v> </v>
      </c>
      <c r="S22" s="16"/>
    </row>
    <row r="23" spans="1:19" s="3" customFormat="1" ht="13.5" thickBot="1">
      <c r="A23" s="10">
        <f t="shared" si="4"/>
        <v>17</v>
      </c>
      <c r="B23" s="177"/>
      <c r="C23" s="5"/>
      <c r="D23" s="5"/>
      <c r="E23" s="5"/>
      <c r="F23" s="5"/>
      <c r="G23" s="5"/>
      <c r="H23" s="5"/>
      <c r="I23" s="5"/>
      <c r="J23" s="252"/>
      <c r="K23" s="252"/>
      <c r="L23" s="252"/>
      <c r="M23" s="252"/>
      <c r="N23" s="152">
        <f>IF('Individual Cost Statement '!$E$22&lt;1,1,VLOOKUP(B23,'Individual Cost Statement '!$E$22:$F$26,2,FALSE))</f>
        <v>1</v>
      </c>
      <c r="O23" s="142" t="str">
        <f t="shared" si="0"/>
        <v> </v>
      </c>
      <c r="P23" s="142" t="str">
        <f t="shared" si="1"/>
        <v> </v>
      </c>
      <c r="Q23" s="142" t="str">
        <f t="shared" si="2"/>
        <v> </v>
      </c>
      <c r="R23" s="142" t="str">
        <f t="shared" si="3"/>
        <v> </v>
      </c>
      <c r="S23" s="16"/>
    </row>
    <row r="24" spans="1:19" s="3" customFormat="1" ht="13.5" thickBot="1">
      <c r="A24" s="10">
        <f t="shared" si="4"/>
        <v>18</v>
      </c>
      <c r="B24" s="177"/>
      <c r="C24" s="5"/>
      <c r="D24" s="5"/>
      <c r="E24" s="5"/>
      <c r="F24" s="5"/>
      <c r="G24" s="5"/>
      <c r="H24" s="5"/>
      <c r="I24" s="5"/>
      <c r="J24" s="252"/>
      <c r="K24" s="252"/>
      <c r="L24" s="252"/>
      <c r="M24" s="252"/>
      <c r="N24" s="152">
        <f>IF('Individual Cost Statement '!$E$22&lt;1,1,VLOOKUP(B24,'Individual Cost Statement '!$E$22:$F$26,2,FALSE))</f>
        <v>1</v>
      </c>
      <c r="O24" s="142" t="str">
        <f t="shared" si="0"/>
        <v> </v>
      </c>
      <c r="P24" s="142" t="str">
        <f t="shared" si="1"/>
        <v> </v>
      </c>
      <c r="Q24" s="142" t="str">
        <f t="shared" si="2"/>
        <v> </v>
      </c>
      <c r="R24" s="142" t="str">
        <f t="shared" si="3"/>
        <v> </v>
      </c>
      <c r="S24" s="16"/>
    </row>
    <row r="25" spans="1:19" s="3" customFormat="1" ht="13.5" thickBot="1">
      <c r="A25" s="10">
        <f t="shared" si="4"/>
        <v>19</v>
      </c>
      <c r="B25" s="177"/>
      <c r="C25" s="5"/>
      <c r="D25" s="5"/>
      <c r="E25" s="5"/>
      <c r="F25" s="5"/>
      <c r="G25" s="5"/>
      <c r="H25" s="5"/>
      <c r="I25" s="5"/>
      <c r="J25" s="252"/>
      <c r="K25" s="252"/>
      <c r="L25" s="252"/>
      <c r="M25" s="252"/>
      <c r="N25" s="152">
        <f>IF('Individual Cost Statement '!$E$22&lt;1,1,VLOOKUP(B25,'Individual Cost Statement '!$E$22:$F$26,2,FALSE))</f>
        <v>1</v>
      </c>
      <c r="O25" s="142" t="str">
        <f t="shared" si="0"/>
        <v> </v>
      </c>
      <c r="P25" s="142" t="str">
        <f t="shared" si="1"/>
        <v> </v>
      </c>
      <c r="Q25" s="142" t="str">
        <f t="shared" si="2"/>
        <v> </v>
      </c>
      <c r="R25" s="142" t="str">
        <f t="shared" si="3"/>
        <v> </v>
      </c>
      <c r="S25" s="16"/>
    </row>
    <row r="26" spans="1:19" s="3" customFormat="1" ht="13.5" thickBot="1">
      <c r="A26" s="10">
        <f t="shared" si="4"/>
        <v>20</v>
      </c>
      <c r="B26" s="177"/>
      <c r="C26" s="5"/>
      <c r="D26" s="5"/>
      <c r="E26" s="5"/>
      <c r="F26" s="5"/>
      <c r="G26" s="5"/>
      <c r="H26" s="5"/>
      <c r="I26" s="5"/>
      <c r="J26" s="252"/>
      <c r="K26" s="252"/>
      <c r="L26" s="252"/>
      <c r="M26" s="252"/>
      <c r="N26" s="152">
        <f>IF('Individual Cost Statement '!$E$22&lt;1,1,VLOOKUP(B26,'Individual Cost Statement '!$E$22:$F$26,2,FALSE))</f>
        <v>1</v>
      </c>
      <c r="O26" s="142" t="str">
        <f t="shared" si="0"/>
        <v> </v>
      </c>
      <c r="P26" s="142" t="str">
        <f t="shared" si="1"/>
        <v> </v>
      </c>
      <c r="Q26" s="142" t="str">
        <f t="shared" si="2"/>
        <v> </v>
      </c>
      <c r="R26" s="142" t="str">
        <f t="shared" si="3"/>
        <v> </v>
      </c>
      <c r="S26" s="16"/>
    </row>
    <row r="27" spans="1:19" s="3" customFormat="1" ht="13.5" thickBot="1">
      <c r="A27" s="10">
        <f t="shared" si="4"/>
        <v>21</v>
      </c>
      <c r="B27" s="177"/>
      <c r="C27" s="5"/>
      <c r="D27" s="5"/>
      <c r="E27" s="5"/>
      <c r="F27" s="5"/>
      <c r="G27" s="5"/>
      <c r="H27" s="5"/>
      <c r="I27" s="5"/>
      <c r="J27" s="252"/>
      <c r="K27" s="252"/>
      <c r="L27" s="252"/>
      <c r="M27" s="252"/>
      <c r="N27" s="152">
        <f>IF('Individual Cost Statement '!$E$22&lt;1,1,VLOOKUP(B27,'Individual Cost Statement '!$E$22:$F$26,2,FALSE))</f>
        <v>1</v>
      </c>
      <c r="O27" s="142" t="str">
        <f t="shared" si="0"/>
        <v> </v>
      </c>
      <c r="P27" s="142" t="str">
        <f t="shared" si="1"/>
        <v> </v>
      </c>
      <c r="Q27" s="142" t="str">
        <f t="shared" si="2"/>
        <v> </v>
      </c>
      <c r="R27" s="142" t="str">
        <f t="shared" si="3"/>
        <v> </v>
      </c>
      <c r="S27" s="16"/>
    </row>
    <row r="28" spans="1:19" s="3" customFormat="1" ht="13.5" thickBot="1">
      <c r="A28" s="10">
        <f t="shared" si="4"/>
        <v>22</v>
      </c>
      <c r="B28" s="177"/>
      <c r="C28" s="5"/>
      <c r="D28" s="5"/>
      <c r="E28" s="5"/>
      <c r="F28" s="5"/>
      <c r="G28" s="5"/>
      <c r="H28" s="5"/>
      <c r="I28" s="5"/>
      <c r="J28" s="252"/>
      <c r="K28" s="252"/>
      <c r="L28" s="252"/>
      <c r="M28" s="252"/>
      <c r="N28" s="152">
        <f>IF('Individual Cost Statement '!$E$22&lt;1,1,VLOOKUP(B28,'Individual Cost Statement '!$E$22:$F$26,2,FALSE))</f>
        <v>1</v>
      </c>
      <c r="O28" s="142" t="str">
        <f t="shared" si="0"/>
        <v> </v>
      </c>
      <c r="P28" s="142" t="str">
        <f t="shared" si="1"/>
        <v> </v>
      </c>
      <c r="Q28" s="142" t="str">
        <f t="shared" si="2"/>
        <v> </v>
      </c>
      <c r="R28" s="142" t="str">
        <f t="shared" si="3"/>
        <v> </v>
      </c>
      <c r="S28" s="16"/>
    </row>
    <row r="29" spans="1:19" s="3" customFormat="1" ht="14.25" thickBot="1">
      <c r="A29" s="10">
        <f t="shared" si="4"/>
        <v>23</v>
      </c>
      <c r="B29" s="177"/>
      <c r="C29" s="4"/>
      <c r="D29" s="5"/>
      <c r="E29" s="5"/>
      <c r="F29" s="5"/>
      <c r="G29" s="5"/>
      <c r="H29" s="5"/>
      <c r="I29" s="5"/>
      <c r="J29" s="252"/>
      <c r="K29" s="252"/>
      <c r="L29" s="252"/>
      <c r="M29" s="252"/>
      <c r="N29" s="152">
        <f>IF('Individual Cost Statement '!$E$22&lt;1,1,VLOOKUP(B29,'Individual Cost Statement '!$E$22:$F$26,2,FALSE))</f>
        <v>1</v>
      </c>
      <c r="O29" s="142" t="str">
        <f t="shared" si="0"/>
        <v> </v>
      </c>
      <c r="P29" s="142" t="str">
        <f t="shared" si="1"/>
        <v> </v>
      </c>
      <c r="Q29" s="142" t="str">
        <f t="shared" si="2"/>
        <v> </v>
      </c>
      <c r="R29" s="142" t="str">
        <f t="shared" si="3"/>
        <v> </v>
      </c>
      <c r="S29" s="16"/>
    </row>
    <row r="30" spans="1:19" s="3" customFormat="1" ht="14.25" thickBot="1">
      <c r="A30" s="10">
        <f t="shared" si="4"/>
        <v>24</v>
      </c>
      <c r="B30" s="177"/>
      <c r="C30" s="4"/>
      <c r="D30" s="5"/>
      <c r="E30" s="5"/>
      <c r="F30" s="5"/>
      <c r="G30" s="5"/>
      <c r="H30" s="5"/>
      <c r="I30" s="5"/>
      <c r="J30" s="252"/>
      <c r="K30" s="252"/>
      <c r="L30" s="252"/>
      <c r="M30" s="252"/>
      <c r="N30" s="152">
        <f>IF('Individual Cost Statement '!$E$22&lt;1,1,VLOOKUP(B30,'Individual Cost Statement '!$E$22:$F$26,2,FALSE))</f>
        <v>1</v>
      </c>
      <c r="O30" s="142" t="str">
        <f t="shared" si="0"/>
        <v> </v>
      </c>
      <c r="P30" s="142" t="str">
        <f t="shared" si="1"/>
        <v> </v>
      </c>
      <c r="Q30" s="142" t="str">
        <f t="shared" si="2"/>
        <v> </v>
      </c>
      <c r="R30" s="142" t="str">
        <f t="shared" si="3"/>
        <v> </v>
      </c>
      <c r="S30" s="16"/>
    </row>
    <row r="31" spans="1:19" s="3" customFormat="1" ht="14.25" thickBot="1">
      <c r="A31" s="10">
        <f t="shared" si="4"/>
        <v>25</v>
      </c>
      <c r="B31" s="177"/>
      <c r="C31" s="4"/>
      <c r="D31" s="5"/>
      <c r="E31" s="5"/>
      <c r="F31" s="5"/>
      <c r="G31" s="5"/>
      <c r="H31" s="5"/>
      <c r="I31" s="5"/>
      <c r="J31" s="252"/>
      <c r="K31" s="252"/>
      <c r="L31" s="252"/>
      <c r="M31" s="252"/>
      <c r="N31" s="152">
        <f>IF('Individual Cost Statement '!$E$22&lt;1,1,VLOOKUP(B31,'Individual Cost Statement '!$E$22:$F$26,2,FALSE))</f>
        <v>1</v>
      </c>
      <c r="O31" s="142" t="str">
        <f t="shared" si="0"/>
        <v> </v>
      </c>
      <c r="P31" s="142" t="str">
        <f t="shared" si="1"/>
        <v> </v>
      </c>
      <c r="Q31" s="142" t="str">
        <f t="shared" si="2"/>
        <v> </v>
      </c>
      <c r="R31" s="142" t="str">
        <f t="shared" si="3"/>
        <v> </v>
      </c>
      <c r="S31" s="16"/>
    </row>
    <row r="32" spans="1:19" s="3" customFormat="1" ht="14.25" thickBot="1">
      <c r="A32" s="10">
        <f t="shared" si="4"/>
        <v>26</v>
      </c>
      <c r="B32" s="177"/>
      <c r="C32" s="4"/>
      <c r="D32" s="5"/>
      <c r="E32" s="5"/>
      <c r="F32" s="5"/>
      <c r="G32" s="5"/>
      <c r="H32" s="5"/>
      <c r="I32" s="5"/>
      <c r="J32" s="252"/>
      <c r="K32" s="252"/>
      <c r="L32" s="252"/>
      <c r="M32" s="252"/>
      <c r="N32" s="152">
        <f>IF('Individual Cost Statement '!$E$22&lt;1,1,VLOOKUP(B32,'Individual Cost Statement '!$E$22:$F$26,2,FALSE))</f>
        <v>1</v>
      </c>
      <c r="O32" s="142" t="str">
        <f t="shared" si="0"/>
        <v> </v>
      </c>
      <c r="P32" s="142" t="str">
        <f t="shared" si="1"/>
        <v> </v>
      </c>
      <c r="Q32" s="142" t="str">
        <f t="shared" si="2"/>
        <v> </v>
      </c>
      <c r="R32" s="142" t="str">
        <f t="shared" si="3"/>
        <v> </v>
      </c>
      <c r="S32" s="16"/>
    </row>
    <row r="33" spans="1:19" s="3" customFormat="1" ht="14.25" thickBot="1">
      <c r="A33" s="10">
        <f t="shared" si="4"/>
        <v>27</v>
      </c>
      <c r="B33" s="177"/>
      <c r="C33" s="4"/>
      <c r="D33" s="5"/>
      <c r="E33" s="5"/>
      <c r="F33" s="5"/>
      <c r="G33" s="5"/>
      <c r="H33" s="5"/>
      <c r="I33" s="5"/>
      <c r="J33" s="252"/>
      <c r="K33" s="252"/>
      <c r="L33" s="252"/>
      <c r="M33" s="252"/>
      <c r="N33" s="152">
        <f>IF('Individual Cost Statement '!$E$22&lt;1,1,VLOOKUP(B33,'Individual Cost Statement '!$E$22:$F$26,2,FALSE))</f>
        <v>1</v>
      </c>
      <c r="O33" s="142" t="str">
        <f t="shared" si="0"/>
        <v> </v>
      </c>
      <c r="P33" s="142" t="str">
        <f t="shared" si="1"/>
        <v> </v>
      </c>
      <c r="Q33" s="142" t="str">
        <f t="shared" si="2"/>
        <v> </v>
      </c>
      <c r="R33" s="142" t="str">
        <f t="shared" si="3"/>
        <v> </v>
      </c>
      <c r="S33" s="16"/>
    </row>
    <row r="34" spans="1:19" s="3" customFormat="1" ht="14.25" thickBot="1">
      <c r="A34" s="10">
        <f t="shared" si="4"/>
        <v>28</v>
      </c>
      <c r="B34" s="177"/>
      <c r="C34" s="4"/>
      <c r="D34" s="5"/>
      <c r="E34" s="5"/>
      <c r="F34" s="5"/>
      <c r="G34" s="5"/>
      <c r="H34" s="5"/>
      <c r="I34" s="5"/>
      <c r="J34" s="252"/>
      <c r="K34" s="252"/>
      <c r="L34" s="252"/>
      <c r="M34" s="252"/>
      <c r="N34" s="152">
        <f>IF('Individual Cost Statement '!$E$22&lt;1,1,VLOOKUP(B34,'Individual Cost Statement '!$E$22:$F$26,2,FALSE))</f>
        <v>1</v>
      </c>
      <c r="O34" s="142" t="str">
        <f t="shared" si="0"/>
        <v> </v>
      </c>
      <c r="P34" s="142" t="str">
        <f t="shared" si="1"/>
        <v> </v>
      </c>
      <c r="Q34" s="142" t="str">
        <f t="shared" si="2"/>
        <v> </v>
      </c>
      <c r="R34" s="142" t="str">
        <f t="shared" si="3"/>
        <v> </v>
      </c>
      <c r="S34" s="16"/>
    </row>
    <row r="35" spans="1:19" s="3" customFormat="1" ht="14.25" thickBot="1">
      <c r="A35" s="10">
        <f t="shared" si="4"/>
        <v>29</v>
      </c>
      <c r="B35" s="177"/>
      <c r="C35" s="4"/>
      <c r="D35" s="5"/>
      <c r="E35" s="5"/>
      <c r="F35" s="5"/>
      <c r="G35" s="5"/>
      <c r="H35" s="5"/>
      <c r="I35" s="5"/>
      <c r="J35" s="252"/>
      <c r="K35" s="252"/>
      <c r="L35" s="252"/>
      <c r="M35" s="252"/>
      <c r="N35" s="152">
        <f>IF('Individual Cost Statement '!$E$22&lt;1,1,VLOOKUP(B35,'Individual Cost Statement '!$E$22:$F$26,2,FALSE))</f>
        <v>1</v>
      </c>
      <c r="O35" s="142" t="str">
        <f t="shared" si="0"/>
        <v> </v>
      </c>
      <c r="P35" s="142" t="str">
        <f t="shared" si="1"/>
        <v> </v>
      </c>
      <c r="Q35" s="142" t="str">
        <f t="shared" si="2"/>
        <v> </v>
      </c>
      <c r="R35" s="142" t="str">
        <f t="shared" si="3"/>
        <v> </v>
      </c>
      <c r="S35" s="16"/>
    </row>
    <row r="36" spans="1:19" s="3" customFormat="1" ht="14.25" thickBot="1">
      <c r="A36" s="10">
        <f t="shared" si="4"/>
        <v>30</v>
      </c>
      <c r="B36" s="177"/>
      <c r="C36" s="4"/>
      <c r="D36" s="5"/>
      <c r="E36" s="5"/>
      <c r="F36" s="5"/>
      <c r="G36" s="5"/>
      <c r="H36" s="5"/>
      <c r="I36" s="5"/>
      <c r="J36" s="252"/>
      <c r="K36" s="252"/>
      <c r="L36" s="252"/>
      <c r="M36" s="252"/>
      <c r="N36" s="152">
        <f>IF('Individual Cost Statement '!$E$22&lt;1,1,VLOOKUP(B36,'Individual Cost Statement '!$E$22:$F$26,2,FALSE))</f>
        <v>1</v>
      </c>
      <c r="O36" s="142" t="str">
        <f t="shared" si="0"/>
        <v> </v>
      </c>
      <c r="P36" s="142" t="str">
        <f t="shared" si="1"/>
        <v> </v>
      </c>
      <c r="Q36" s="142" t="str">
        <f t="shared" si="2"/>
        <v> </v>
      </c>
      <c r="R36" s="142" t="str">
        <f t="shared" si="3"/>
        <v> </v>
      </c>
      <c r="S36" s="16"/>
    </row>
    <row r="37" spans="1:18" s="3" customFormat="1" ht="13.5" thickBot="1">
      <c r="A37" s="435" t="s">
        <v>73</v>
      </c>
      <c r="B37" s="436"/>
      <c r="C37" s="436"/>
      <c r="D37" s="436"/>
      <c r="E37" s="436"/>
      <c r="F37" s="436"/>
      <c r="G37" s="436"/>
      <c r="H37" s="436"/>
      <c r="I37" s="436"/>
      <c r="J37" s="436"/>
      <c r="K37" s="436"/>
      <c r="L37" s="436"/>
      <c r="M37" s="436"/>
      <c r="N37" s="468"/>
      <c r="O37" s="35">
        <f>SUM(O7:O36)</f>
        <v>0</v>
      </c>
      <c r="P37" s="35">
        <f>SUM(P7:P36)</f>
        <v>0</v>
      </c>
      <c r="Q37" s="35">
        <f>SUM(Q7:Q36)</f>
        <v>0</v>
      </c>
      <c r="R37" s="35">
        <f>SUM(R7:R36)</f>
        <v>0</v>
      </c>
    </row>
    <row r="38" spans="1:18" s="3" customFormat="1" ht="13.5" thickTop="1">
      <c r="A38" s="89"/>
      <c r="B38" s="89"/>
      <c r="C38" s="89"/>
      <c r="D38" s="89"/>
      <c r="E38" s="89"/>
      <c r="F38" s="89"/>
      <c r="G38" s="89"/>
      <c r="H38" s="89"/>
      <c r="I38" s="89"/>
      <c r="J38" s="89"/>
      <c r="K38" s="89"/>
      <c r="L38" s="89"/>
      <c r="M38" s="89"/>
      <c r="N38" s="89"/>
      <c r="O38" s="89"/>
      <c r="P38" s="89"/>
      <c r="Q38" s="89"/>
      <c r="R38" s="90"/>
    </row>
    <row r="40" ht="13.5" thickBot="1"/>
    <row r="41" spans="2:18" ht="13.5" thickBot="1">
      <c r="B41" s="445" t="s">
        <v>231</v>
      </c>
      <c r="C41" s="470"/>
      <c r="D41" s="470"/>
      <c r="E41" s="470"/>
      <c r="F41" s="470"/>
      <c r="G41" s="470"/>
      <c r="H41" s="470"/>
      <c r="I41" s="470"/>
      <c r="J41" s="470"/>
      <c r="K41" s="470"/>
      <c r="L41" s="470"/>
      <c r="M41" s="470"/>
      <c r="N41" s="470"/>
      <c r="O41" s="470"/>
      <c r="P41" s="470"/>
      <c r="Q41" s="470"/>
      <c r="R41" s="471"/>
    </row>
    <row r="42" spans="2:18" ht="12.75">
      <c r="B42" s="312" t="s">
        <v>47</v>
      </c>
      <c r="C42" s="459" t="s">
        <v>48</v>
      </c>
      <c r="D42" s="460"/>
      <c r="E42" s="460"/>
      <c r="F42" s="460"/>
      <c r="G42" s="460"/>
      <c r="H42" s="460"/>
      <c r="I42" s="460"/>
      <c r="J42" s="460"/>
      <c r="K42" s="460"/>
      <c r="L42" s="460"/>
      <c r="M42" s="460"/>
      <c r="N42" s="460"/>
      <c r="O42" s="460"/>
      <c r="P42" s="460"/>
      <c r="Q42" s="460"/>
      <c r="R42" s="467"/>
    </row>
    <row r="43" spans="2:18" ht="12.75">
      <c r="B43" s="204" t="s">
        <v>4</v>
      </c>
      <c r="C43" s="459" t="s">
        <v>110</v>
      </c>
      <c r="D43" s="460"/>
      <c r="E43" s="460"/>
      <c r="F43" s="460"/>
      <c r="G43" s="460"/>
      <c r="H43" s="460"/>
      <c r="I43" s="460"/>
      <c r="J43" s="460"/>
      <c r="K43" s="460"/>
      <c r="L43" s="460"/>
      <c r="M43" s="460"/>
      <c r="N43" s="460"/>
      <c r="O43" s="460"/>
      <c r="P43" s="460"/>
      <c r="Q43" s="460"/>
      <c r="R43" s="461"/>
    </row>
    <row r="44" spans="2:18" ht="12.75">
      <c r="B44" s="204" t="s">
        <v>5</v>
      </c>
      <c r="C44" s="449" t="s">
        <v>191</v>
      </c>
      <c r="D44" s="450"/>
      <c r="E44" s="450"/>
      <c r="F44" s="450"/>
      <c r="G44" s="450"/>
      <c r="H44" s="450"/>
      <c r="I44" s="450"/>
      <c r="J44" s="450"/>
      <c r="K44" s="450"/>
      <c r="L44" s="450"/>
      <c r="M44" s="450"/>
      <c r="N44" s="450"/>
      <c r="O44" s="450"/>
      <c r="P44" s="450"/>
      <c r="Q44" s="450"/>
      <c r="R44" s="451"/>
    </row>
    <row r="45" spans="2:18" ht="12.75">
      <c r="B45" s="199" t="s">
        <v>285</v>
      </c>
      <c r="C45" s="233" t="s">
        <v>309</v>
      </c>
      <c r="D45" s="307"/>
      <c r="E45" s="307"/>
      <c r="F45" s="307"/>
      <c r="G45" s="307"/>
      <c r="H45" s="307"/>
      <c r="I45" s="307"/>
      <c r="J45" s="307"/>
      <c r="K45" s="307"/>
      <c r="L45" s="307"/>
      <c r="M45" s="307"/>
      <c r="N45" s="307"/>
      <c r="O45" s="307"/>
      <c r="P45" s="307"/>
      <c r="Q45" s="307"/>
      <c r="R45" s="308"/>
    </row>
    <row r="46" spans="2:18" ht="12.75">
      <c r="B46" s="199" t="s">
        <v>49</v>
      </c>
      <c r="C46" s="233" t="s">
        <v>311</v>
      </c>
      <c r="D46" s="307"/>
      <c r="E46" s="307"/>
      <c r="F46" s="307"/>
      <c r="G46" s="307"/>
      <c r="H46" s="307"/>
      <c r="I46" s="307"/>
      <c r="J46" s="307"/>
      <c r="K46" s="307"/>
      <c r="L46" s="307"/>
      <c r="M46" s="307"/>
      <c r="N46" s="307"/>
      <c r="O46" s="307"/>
      <c r="P46" s="307"/>
      <c r="Q46" s="307"/>
      <c r="R46" s="308"/>
    </row>
    <row r="47" spans="2:18" ht="12.75">
      <c r="B47" s="199" t="s">
        <v>7</v>
      </c>
      <c r="C47" s="233" t="s">
        <v>312</v>
      </c>
      <c r="D47" s="307"/>
      <c r="E47" s="307"/>
      <c r="F47" s="307"/>
      <c r="G47" s="307"/>
      <c r="H47" s="307"/>
      <c r="I47" s="307"/>
      <c r="J47" s="307"/>
      <c r="K47" s="307"/>
      <c r="L47" s="307"/>
      <c r="M47" s="307"/>
      <c r="N47" s="307"/>
      <c r="O47" s="307"/>
      <c r="P47" s="307"/>
      <c r="Q47" s="307"/>
      <c r="R47" s="308"/>
    </row>
    <row r="48" spans="2:18" ht="12.75">
      <c r="B48" s="199" t="s">
        <v>8</v>
      </c>
      <c r="C48" s="233" t="s">
        <v>325</v>
      </c>
      <c r="D48" s="307"/>
      <c r="E48" s="307"/>
      <c r="F48" s="307"/>
      <c r="G48" s="307"/>
      <c r="H48" s="307"/>
      <c r="I48" s="307"/>
      <c r="J48" s="307"/>
      <c r="K48" s="307"/>
      <c r="L48" s="307"/>
      <c r="M48" s="307"/>
      <c r="N48" s="307"/>
      <c r="O48" s="307"/>
      <c r="P48" s="307"/>
      <c r="Q48" s="307"/>
      <c r="R48" s="308"/>
    </row>
    <row r="49" spans="2:18" ht="12.75">
      <c r="B49" s="199" t="s">
        <v>9</v>
      </c>
      <c r="C49" s="233" t="s">
        <v>326</v>
      </c>
      <c r="D49" s="307"/>
      <c r="E49" s="307"/>
      <c r="F49" s="307"/>
      <c r="G49" s="307"/>
      <c r="H49" s="307"/>
      <c r="I49" s="307"/>
      <c r="J49" s="307"/>
      <c r="K49" s="307"/>
      <c r="L49" s="307"/>
      <c r="M49" s="307"/>
      <c r="N49" s="307"/>
      <c r="O49" s="307"/>
      <c r="P49" s="307"/>
      <c r="Q49" s="307"/>
      <c r="R49" s="308"/>
    </row>
    <row r="50" spans="2:18" ht="12.75">
      <c r="B50" s="199" t="s">
        <v>267</v>
      </c>
      <c r="C50" s="233" t="s">
        <v>327</v>
      </c>
      <c r="D50" s="307"/>
      <c r="E50" s="307"/>
      <c r="F50" s="307"/>
      <c r="G50" s="307"/>
      <c r="H50" s="307"/>
      <c r="I50" s="307"/>
      <c r="J50" s="307"/>
      <c r="K50" s="307"/>
      <c r="L50" s="307"/>
      <c r="M50" s="307"/>
      <c r="N50" s="307"/>
      <c r="O50" s="307"/>
      <c r="P50" s="307"/>
      <c r="Q50" s="307"/>
      <c r="R50" s="308"/>
    </row>
    <row r="51" spans="2:18" ht="12.75">
      <c r="B51" s="199" t="s">
        <v>271</v>
      </c>
      <c r="C51" s="233" t="s">
        <v>302</v>
      </c>
      <c r="D51" s="307"/>
      <c r="E51" s="307"/>
      <c r="F51" s="307"/>
      <c r="G51" s="307"/>
      <c r="H51" s="307"/>
      <c r="I51" s="307"/>
      <c r="J51" s="307"/>
      <c r="K51" s="307"/>
      <c r="L51" s="307"/>
      <c r="M51" s="307"/>
      <c r="N51" s="307"/>
      <c r="O51" s="307"/>
      <c r="P51" s="307"/>
      <c r="Q51" s="307"/>
      <c r="R51" s="308"/>
    </row>
    <row r="52" spans="2:18" ht="12.75">
      <c r="B52" s="199" t="s">
        <v>10</v>
      </c>
      <c r="C52" s="233" t="s">
        <v>134</v>
      </c>
      <c r="D52" s="307"/>
      <c r="E52" s="307"/>
      <c r="F52" s="307"/>
      <c r="G52" s="307"/>
      <c r="H52" s="307"/>
      <c r="I52" s="307"/>
      <c r="J52" s="307"/>
      <c r="K52" s="307"/>
      <c r="L52" s="307"/>
      <c r="M52" s="307"/>
      <c r="N52" s="307"/>
      <c r="O52" s="307"/>
      <c r="P52" s="307"/>
      <c r="Q52" s="307"/>
      <c r="R52" s="308"/>
    </row>
    <row r="53" spans="2:18" ht="12.75">
      <c r="B53" s="199" t="s">
        <v>13</v>
      </c>
      <c r="C53" s="233" t="s">
        <v>317</v>
      </c>
      <c r="D53" s="307"/>
      <c r="E53" s="307"/>
      <c r="F53" s="307"/>
      <c r="G53" s="307"/>
      <c r="H53" s="307"/>
      <c r="I53" s="307"/>
      <c r="J53" s="307"/>
      <c r="K53" s="307"/>
      <c r="L53" s="307"/>
      <c r="M53" s="307"/>
      <c r="N53" s="307"/>
      <c r="O53" s="307"/>
      <c r="P53" s="307"/>
      <c r="Q53" s="307"/>
      <c r="R53" s="308"/>
    </row>
    <row r="54" spans="2:18" ht="12.75">
      <c r="B54" s="199" t="s">
        <v>17</v>
      </c>
      <c r="C54" s="233" t="s">
        <v>328</v>
      </c>
      <c r="D54" s="307"/>
      <c r="E54" s="307"/>
      <c r="F54" s="307"/>
      <c r="G54" s="307"/>
      <c r="H54" s="307"/>
      <c r="I54" s="307"/>
      <c r="J54" s="307"/>
      <c r="K54" s="307"/>
      <c r="L54" s="307"/>
      <c r="M54" s="307"/>
      <c r="N54" s="307"/>
      <c r="O54" s="307"/>
      <c r="P54" s="307"/>
      <c r="Q54" s="307"/>
      <c r="R54" s="308"/>
    </row>
    <row r="55" spans="2:18" ht="12.75">
      <c r="B55" s="199" t="s">
        <v>18</v>
      </c>
      <c r="C55" s="233" t="s">
        <v>329</v>
      </c>
      <c r="D55" s="307"/>
      <c r="E55" s="307"/>
      <c r="F55" s="307"/>
      <c r="G55" s="307"/>
      <c r="H55" s="307"/>
      <c r="I55" s="307"/>
      <c r="J55" s="307"/>
      <c r="K55" s="307"/>
      <c r="L55" s="307"/>
      <c r="M55" s="307"/>
      <c r="N55" s="307"/>
      <c r="O55" s="307"/>
      <c r="P55" s="307"/>
      <c r="Q55" s="307"/>
      <c r="R55" s="308"/>
    </row>
    <row r="56" spans="2:18" ht="12.75">
      <c r="B56" s="199" t="s">
        <v>22</v>
      </c>
      <c r="C56" s="233" t="s">
        <v>258</v>
      </c>
      <c r="D56" s="307"/>
      <c r="E56" s="307"/>
      <c r="F56" s="307"/>
      <c r="G56" s="307"/>
      <c r="H56" s="307"/>
      <c r="I56" s="307"/>
      <c r="J56" s="307"/>
      <c r="K56" s="307"/>
      <c r="L56" s="307"/>
      <c r="M56" s="307"/>
      <c r="N56" s="307"/>
      <c r="O56" s="307"/>
      <c r="P56" s="307"/>
      <c r="Q56" s="307"/>
      <c r="R56" s="308"/>
    </row>
    <row r="57" spans="2:18" ht="12.75">
      <c r="B57" s="199" t="s">
        <v>23</v>
      </c>
      <c r="C57" s="303" t="s">
        <v>323</v>
      </c>
      <c r="D57" s="307"/>
      <c r="E57" s="307"/>
      <c r="F57" s="307"/>
      <c r="G57" s="307"/>
      <c r="H57" s="307"/>
      <c r="I57" s="307"/>
      <c r="J57" s="307"/>
      <c r="K57" s="307"/>
      <c r="L57" s="307"/>
      <c r="M57" s="307"/>
      <c r="N57" s="307"/>
      <c r="O57" s="307"/>
      <c r="P57" s="307"/>
      <c r="Q57" s="307"/>
      <c r="R57" s="308"/>
    </row>
    <row r="58" spans="2:18" ht="12.75">
      <c r="B58" s="199" t="s">
        <v>303</v>
      </c>
      <c r="C58" s="303" t="s">
        <v>324</v>
      </c>
      <c r="D58" s="307"/>
      <c r="E58" s="307"/>
      <c r="F58" s="307"/>
      <c r="G58" s="307"/>
      <c r="H58" s="307"/>
      <c r="I58" s="307"/>
      <c r="J58" s="307"/>
      <c r="K58" s="307"/>
      <c r="L58" s="307"/>
      <c r="M58" s="307"/>
      <c r="N58" s="307"/>
      <c r="O58" s="307"/>
      <c r="P58" s="307"/>
      <c r="Q58" s="307"/>
      <c r="R58" s="308"/>
    </row>
    <row r="59" spans="2:18" ht="12.75">
      <c r="B59" s="199" t="s">
        <v>25</v>
      </c>
      <c r="C59" s="303" t="s">
        <v>305</v>
      </c>
      <c r="D59" s="307"/>
      <c r="E59" s="307"/>
      <c r="F59" s="307"/>
      <c r="G59" s="307"/>
      <c r="H59" s="307"/>
      <c r="I59" s="307"/>
      <c r="J59" s="307"/>
      <c r="K59" s="307"/>
      <c r="L59" s="307"/>
      <c r="M59" s="307"/>
      <c r="N59" s="307"/>
      <c r="O59" s="307"/>
      <c r="P59" s="307"/>
      <c r="Q59" s="307"/>
      <c r="R59" s="308"/>
    </row>
    <row r="60" spans="2:18" ht="12.75">
      <c r="B60" s="199" t="s">
        <v>26</v>
      </c>
      <c r="C60" s="303" t="s">
        <v>306</v>
      </c>
      <c r="D60" s="307"/>
      <c r="E60" s="307"/>
      <c r="F60" s="307"/>
      <c r="G60" s="307"/>
      <c r="H60" s="307"/>
      <c r="I60" s="307"/>
      <c r="J60" s="307"/>
      <c r="K60" s="307"/>
      <c r="L60" s="307"/>
      <c r="M60" s="307"/>
      <c r="N60" s="307"/>
      <c r="O60" s="307"/>
      <c r="P60" s="307"/>
      <c r="Q60" s="307"/>
      <c r="R60" s="308"/>
    </row>
    <row r="61" spans="2:18" ht="13.5" thickBot="1">
      <c r="B61" s="200" t="s">
        <v>27</v>
      </c>
      <c r="C61" s="295" t="s">
        <v>330</v>
      </c>
      <c r="D61" s="310"/>
      <c r="E61" s="310"/>
      <c r="F61" s="310"/>
      <c r="G61" s="310"/>
      <c r="H61" s="310"/>
      <c r="I61" s="310"/>
      <c r="J61" s="310"/>
      <c r="K61" s="310"/>
      <c r="L61" s="310"/>
      <c r="M61" s="310"/>
      <c r="N61" s="310"/>
      <c r="O61" s="310"/>
      <c r="P61" s="310"/>
      <c r="Q61" s="310"/>
      <c r="R61" s="311"/>
    </row>
  </sheetData>
  <sheetProtection/>
  <mergeCells count="10">
    <mergeCell ref="D1:E1"/>
    <mergeCell ref="B2:C2"/>
    <mergeCell ref="D2:E2"/>
    <mergeCell ref="F1:G1"/>
    <mergeCell ref="C44:R44"/>
    <mergeCell ref="C42:R42"/>
    <mergeCell ref="A37:N37"/>
    <mergeCell ref="F2:G2"/>
    <mergeCell ref="B41:R41"/>
    <mergeCell ref="C43:R43"/>
  </mergeCells>
  <printOptions/>
  <pageMargins left="0.82" right="0.75" top="0.85" bottom="1" header="0.5" footer="0.5"/>
  <pageSetup fitToHeight="1" fitToWidth="1" horizontalDpi="600" verticalDpi="600" orientation="landscape" paperSize="9" scale="54" r:id="rId1"/>
  <headerFooter alignWithMargins="0">
    <oddHeader>&amp;C&amp;14Durable goods - Equipment</oddHeader>
    <oddFooter>&amp;CDurable goods - Equipment &amp;P (&amp;N)&amp;R&amp;F</oddFooter>
  </headerFooter>
</worksheet>
</file>

<file path=xl/worksheets/sheet9.xml><?xml version="1.0" encoding="utf-8"?>
<worksheet xmlns="http://schemas.openxmlformats.org/spreadsheetml/2006/main" xmlns:r="http://schemas.openxmlformats.org/officeDocument/2006/relationships">
  <sheetPr codeName="Sheet10">
    <pageSetUpPr fitToPage="1"/>
  </sheetPr>
  <dimension ref="A1:R57"/>
  <sheetViews>
    <sheetView zoomScale="75" zoomScaleNormal="75" zoomScalePageLayoutView="0" workbookViewId="0" topLeftCell="A1">
      <selection activeCell="H6" sqref="H6"/>
    </sheetView>
  </sheetViews>
  <sheetFormatPr defaultColWidth="9.140625" defaultRowHeight="12.75"/>
  <cols>
    <col min="1" max="2" width="7.421875" style="0" customWidth="1"/>
    <col min="3" max="3" width="12.140625" style="0" customWidth="1"/>
    <col min="4" max="4" width="14.421875" style="0" customWidth="1"/>
    <col min="5" max="5" width="12.28125" style="0" customWidth="1"/>
    <col min="6" max="6" width="30.140625" style="0" customWidth="1"/>
    <col min="7" max="7" width="39.7109375" style="0" customWidth="1"/>
    <col min="8" max="9" width="6.57421875" style="0" customWidth="1"/>
    <col min="10" max="10" width="15.7109375" style="0" customWidth="1"/>
    <col min="11" max="11" width="17.57421875" style="0" customWidth="1"/>
    <col min="12" max="12" width="12.00390625" style="0" customWidth="1"/>
    <col min="13" max="13" width="14.421875" style="0" customWidth="1"/>
    <col min="14" max="14" width="14.7109375" style="0" customWidth="1"/>
  </cols>
  <sheetData>
    <row r="1" ht="15">
      <c r="C1" s="43" t="s">
        <v>165</v>
      </c>
    </row>
    <row r="2" spans="3:6" ht="15">
      <c r="C2" s="43"/>
      <c r="D2" s="43"/>
      <c r="E2" s="44">
        <f>N37</f>
        <v>0</v>
      </c>
      <c r="F2" s="20"/>
    </row>
    <row r="3" spans="3:6" ht="15">
      <c r="C3" s="43"/>
      <c r="D3" s="43"/>
      <c r="E3" s="141"/>
      <c r="F3" s="20"/>
    </row>
    <row r="4" ht="13.5" thickBot="1">
      <c r="C4" s="2"/>
    </row>
    <row r="5" spans="1:15" s="3" customFormat="1" ht="14.25" thickBot="1" thickTop="1">
      <c r="A5" s="91" t="s">
        <v>4</v>
      </c>
      <c r="B5" s="180" t="s">
        <v>5</v>
      </c>
      <c r="C5" s="93" t="s">
        <v>6</v>
      </c>
      <c r="D5" s="92" t="s">
        <v>49</v>
      </c>
      <c r="E5" s="92" t="s">
        <v>7</v>
      </c>
      <c r="F5" s="92" t="s">
        <v>8</v>
      </c>
      <c r="G5" s="92" t="s">
        <v>9</v>
      </c>
      <c r="H5" s="232" t="s">
        <v>267</v>
      </c>
      <c r="I5" s="232" t="s">
        <v>271</v>
      </c>
      <c r="J5" s="93" t="s">
        <v>10</v>
      </c>
      <c r="K5" s="173" t="s">
        <v>13</v>
      </c>
      <c r="L5" s="173" t="s">
        <v>17</v>
      </c>
      <c r="M5" s="93" t="s">
        <v>18</v>
      </c>
      <c r="N5" s="94" t="s">
        <v>22</v>
      </c>
      <c r="O5" s="232" t="s">
        <v>23</v>
      </c>
    </row>
    <row r="6" spans="1:15" s="6" customFormat="1" ht="96" thickBot="1">
      <c r="A6" s="85" t="s">
        <v>0</v>
      </c>
      <c r="B6" s="179" t="s">
        <v>21</v>
      </c>
      <c r="C6" s="87" t="s">
        <v>52</v>
      </c>
      <c r="D6" s="87" t="s">
        <v>53</v>
      </c>
      <c r="E6" s="87" t="s">
        <v>76</v>
      </c>
      <c r="F6" s="86" t="s">
        <v>54</v>
      </c>
      <c r="G6" s="86" t="s">
        <v>147</v>
      </c>
      <c r="H6" s="229" t="s">
        <v>301</v>
      </c>
      <c r="I6" s="229" t="s">
        <v>275</v>
      </c>
      <c r="J6" s="87" t="s">
        <v>134</v>
      </c>
      <c r="K6" s="87" t="s">
        <v>135</v>
      </c>
      <c r="L6" s="87" t="s">
        <v>3</v>
      </c>
      <c r="M6" s="87" t="s">
        <v>185</v>
      </c>
      <c r="N6" s="88" t="s">
        <v>186</v>
      </c>
      <c r="O6" s="229" t="s">
        <v>272</v>
      </c>
    </row>
    <row r="7" spans="1:15" s="3" customFormat="1" ht="14.25" customHeight="1" thickBot="1">
      <c r="A7" s="10">
        <v>1</v>
      </c>
      <c r="B7" s="177"/>
      <c r="C7" s="5"/>
      <c r="D7" s="5"/>
      <c r="E7" s="5"/>
      <c r="F7" s="5"/>
      <c r="G7" s="5"/>
      <c r="H7" s="5"/>
      <c r="I7" s="5"/>
      <c r="J7" s="252"/>
      <c r="K7" s="252"/>
      <c r="L7" s="152">
        <f>IF('Individual Cost Statement '!$E$22&lt;1,1,VLOOKUP(B7,'Individual Cost Statement '!$E$22:$F$26,2,FALSE))</f>
        <v>1</v>
      </c>
      <c r="M7" s="142" t="str">
        <f>IF(J7&lt;&gt;0,J7/L7," ")</f>
        <v> </v>
      </c>
      <c r="N7" s="170" t="str">
        <f>IF(K7&lt;&gt;0,K7/L7," ")</f>
        <v> </v>
      </c>
      <c r="O7" s="16"/>
    </row>
    <row r="8" spans="1:15" s="3" customFormat="1" ht="13.5" thickBot="1">
      <c r="A8" s="10">
        <f>A7+1</f>
        <v>2</v>
      </c>
      <c r="B8" s="177"/>
      <c r="C8" s="5"/>
      <c r="D8" s="5"/>
      <c r="E8" s="5"/>
      <c r="F8" s="5"/>
      <c r="G8" s="5"/>
      <c r="H8" s="5"/>
      <c r="I8" s="5"/>
      <c r="J8" s="252"/>
      <c r="K8" s="252"/>
      <c r="L8" s="152">
        <f>IF('Individual Cost Statement '!$E$22&lt;1,1,VLOOKUP(B8,'Individual Cost Statement '!$E$22:$F$26,2,FALSE))</f>
        <v>1</v>
      </c>
      <c r="M8" s="142" t="str">
        <f aca="true" t="shared" si="0" ref="M8:M36">IF(J8&lt;&gt;0,J8/L8," ")</f>
        <v> </v>
      </c>
      <c r="N8" s="170" t="str">
        <f aca="true" t="shared" si="1" ref="N8:N36">IF(K8&lt;&gt;0,K8/L8," ")</f>
        <v> </v>
      </c>
      <c r="O8" s="16"/>
    </row>
    <row r="9" spans="1:15" s="3" customFormat="1" ht="13.5" thickBot="1">
      <c r="A9" s="10">
        <f aca="true" t="shared" si="2" ref="A9:A36">A8+1</f>
        <v>3</v>
      </c>
      <c r="B9" s="177"/>
      <c r="C9" s="5"/>
      <c r="D9" s="5"/>
      <c r="E9" s="5"/>
      <c r="F9" s="5"/>
      <c r="G9" s="5"/>
      <c r="H9" s="5"/>
      <c r="I9" s="5"/>
      <c r="J9" s="252"/>
      <c r="K9" s="252"/>
      <c r="L9" s="152">
        <f>IF('Individual Cost Statement '!$E$22&lt;1,1,VLOOKUP(B9,'Individual Cost Statement '!$E$22:$F$26,2,FALSE))</f>
        <v>1</v>
      </c>
      <c r="M9" s="142" t="str">
        <f t="shared" si="0"/>
        <v> </v>
      </c>
      <c r="N9" s="170" t="str">
        <f t="shared" si="1"/>
        <v> </v>
      </c>
      <c r="O9" s="16"/>
    </row>
    <row r="10" spans="1:15" s="3" customFormat="1" ht="13.5" thickBot="1">
      <c r="A10" s="10">
        <f t="shared" si="2"/>
        <v>4</v>
      </c>
      <c r="B10" s="177"/>
      <c r="C10" s="5"/>
      <c r="D10" s="5"/>
      <c r="E10" s="5"/>
      <c r="F10" s="5"/>
      <c r="G10" s="5"/>
      <c r="H10" s="5"/>
      <c r="I10" s="5"/>
      <c r="J10" s="252"/>
      <c r="K10" s="252"/>
      <c r="L10" s="152">
        <f>IF('Individual Cost Statement '!$E$22&lt;1,1,VLOOKUP(B10,'Individual Cost Statement '!$E$22:$F$26,2,FALSE))</f>
        <v>1</v>
      </c>
      <c r="M10" s="142" t="str">
        <f t="shared" si="0"/>
        <v> </v>
      </c>
      <c r="N10" s="170" t="str">
        <f t="shared" si="1"/>
        <v> </v>
      </c>
      <c r="O10" s="16"/>
    </row>
    <row r="11" spans="1:15" s="3" customFormat="1" ht="13.5" thickBot="1">
      <c r="A11" s="10">
        <f t="shared" si="2"/>
        <v>5</v>
      </c>
      <c r="B11" s="177"/>
      <c r="C11" s="5"/>
      <c r="D11" s="5"/>
      <c r="E11" s="5"/>
      <c r="F11" s="5"/>
      <c r="G11" s="5"/>
      <c r="H11" s="5"/>
      <c r="I11" s="5"/>
      <c r="J11" s="252"/>
      <c r="K11" s="252"/>
      <c r="L11" s="152">
        <f>IF('Individual Cost Statement '!$E$22&lt;1,1,VLOOKUP(B11,'Individual Cost Statement '!$E$22:$F$26,2,FALSE))</f>
        <v>1</v>
      </c>
      <c r="M11" s="142" t="str">
        <f t="shared" si="0"/>
        <v> </v>
      </c>
      <c r="N11" s="170" t="str">
        <f t="shared" si="1"/>
        <v> </v>
      </c>
      <c r="O11" s="16"/>
    </row>
    <row r="12" spans="1:15" s="3" customFormat="1" ht="13.5" thickBot="1">
      <c r="A12" s="10">
        <f t="shared" si="2"/>
        <v>6</v>
      </c>
      <c r="B12" s="177"/>
      <c r="C12" s="5"/>
      <c r="D12" s="5"/>
      <c r="E12" s="5"/>
      <c r="F12" s="5"/>
      <c r="G12" s="5"/>
      <c r="H12" s="5"/>
      <c r="I12" s="5"/>
      <c r="J12" s="252"/>
      <c r="K12" s="252"/>
      <c r="L12" s="152">
        <f>IF('Individual Cost Statement '!$E$22&lt;1,1,VLOOKUP(B12,'Individual Cost Statement '!$E$22:$F$26,2,FALSE))</f>
        <v>1</v>
      </c>
      <c r="M12" s="142" t="str">
        <f t="shared" si="0"/>
        <v> </v>
      </c>
      <c r="N12" s="170" t="str">
        <f t="shared" si="1"/>
        <v> </v>
      </c>
      <c r="O12" s="16"/>
    </row>
    <row r="13" spans="1:15" s="3" customFormat="1" ht="13.5" thickBot="1">
      <c r="A13" s="10">
        <f t="shared" si="2"/>
        <v>7</v>
      </c>
      <c r="B13" s="177"/>
      <c r="C13" s="5"/>
      <c r="D13" s="5"/>
      <c r="E13" s="5"/>
      <c r="F13" s="5"/>
      <c r="G13" s="5"/>
      <c r="H13" s="5"/>
      <c r="I13" s="5"/>
      <c r="J13" s="252"/>
      <c r="K13" s="252"/>
      <c r="L13" s="152">
        <f>IF('Individual Cost Statement '!$E$22&lt;1,1,VLOOKUP(B13,'Individual Cost Statement '!$E$22:$F$26,2,FALSE))</f>
        <v>1</v>
      </c>
      <c r="M13" s="142" t="str">
        <f t="shared" si="0"/>
        <v> </v>
      </c>
      <c r="N13" s="170" t="str">
        <f t="shared" si="1"/>
        <v> </v>
      </c>
      <c r="O13" s="16"/>
    </row>
    <row r="14" spans="1:15" s="3" customFormat="1" ht="13.5" thickBot="1">
      <c r="A14" s="10">
        <f t="shared" si="2"/>
        <v>8</v>
      </c>
      <c r="B14" s="177"/>
      <c r="C14" s="5"/>
      <c r="D14" s="5"/>
      <c r="E14" s="5"/>
      <c r="F14" s="5"/>
      <c r="G14" s="5"/>
      <c r="H14" s="5"/>
      <c r="I14" s="5"/>
      <c r="J14" s="252"/>
      <c r="K14" s="252"/>
      <c r="L14" s="152">
        <f>IF('Individual Cost Statement '!$E$22&lt;1,1,VLOOKUP(B14,'Individual Cost Statement '!$E$22:$F$26,2,FALSE))</f>
        <v>1</v>
      </c>
      <c r="M14" s="142" t="str">
        <f t="shared" si="0"/>
        <v> </v>
      </c>
      <c r="N14" s="170" t="str">
        <f t="shared" si="1"/>
        <v> </v>
      </c>
      <c r="O14" s="16"/>
    </row>
    <row r="15" spans="1:15" s="3" customFormat="1" ht="13.5" thickBot="1">
      <c r="A15" s="10">
        <f t="shared" si="2"/>
        <v>9</v>
      </c>
      <c r="B15" s="177"/>
      <c r="C15" s="5"/>
      <c r="D15" s="5"/>
      <c r="E15" s="5"/>
      <c r="F15" s="5"/>
      <c r="G15" s="5"/>
      <c r="H15" s="5"/>
      <c r="I15" s="5"/>
      <c r="J15" s="252"/>
      <c r="K15" s="252"/>
      <c r="L15" s="152">
        <f>IF('Individual Cost Statement '!$E$22&lt;1,1,VLOOKUP(B15,'Individual Cost Statement '!$E$22:$F$26,2,FALSE))</f>
        <v>1</v>
      </c>
      <c r="M15" s="142" t="str">
        <f t="shared" si="0"/>
        <v> </v>
      </c>
      <c r="N15" s="170" t="str">
        <f t="shared" si="1"/>
        <v> </v>
      </c>
      <c r="O15" s="16"/>
    </row>
    <row r="16" spans="1:15" s="3" customFormat="1" ht="13.5" thickBot="1">
      <c r="A16" s="10">
        <f t="shared" si="2"/>
        <v>10</v>
      </c>
      <c r="B16" s="177"/>
      <c r="C16" s="5"/>
      <c r="D16" s="5"/>
      <c r="E16" s="5"/>
      <c r="F16" s="5"/>
      <c r="G16" s="5"/>
      <c r="H16" s="5"/>
      <c r="I16" s="5"/>
      <c r="J16" s="252"/>
      <c r="K16" s="252"/>
      <c r="L16" s="152">
        <f>IF('Individual Cost Statement '!$E$22&lt;1,1,VLOOKUP(B16,'Individual Cost Statement '!$E$22:$F$26,2,FALSE))</f>
        <v>1</v>
      </c>
      <c r="M16" s="142" t="str">
        <f t="shared" si="0"/>
        <v> </v>
      </c>
      <c r="N16" s="170" t="str">
        <f t="shared" si="1"/>
        <v> </v>
      </c>
      <c r="O16" s="16"/>
    </row>
    <row r="17" spans="1:15" s="3" customFormat="1" ht="13.5" thickBot="1">
      <c r="A17" s="10">
        <f t="shared" si="2"/>
        <v>11</v>
      </c>
      <c r="B17" s="177"/>
      <c r="C17" s="5"/>
      <c r="D17" s="5"/>
      <c r="E17" s="5"/>
      <c r="F17" s="5"/>
      <c r="G17" s="5"/>
      <c r="H17" s="5"/>
      <c r="I17" s="5"/>
      <c r="J17" s="252"/>
      <c r="K17" s="252"/>
      <c r="L17" s="152">
        <f>IF('Individual Cost Statement '!$E$22&lt;1,1,VLOOKUP(B17,'Individual Cost Statement '!$E$22:$F$26,2,FALSE))</f>
        <v>1</v>
      </c>
      <c r="M17" s="142" t="str">
        <f t="shared" si="0"/>
        <v> </v>
      </c>
      <c r="N17" s="170" t="str">
        <f t="shared" si="1"/>
        <v> </v>
      </c>
      <c r="O17" s="16"/>
    </row>
    <row r="18" spans="1:15" s="3" customFormat="1" ht="13.5" thickBot="1">
      <c r="A18" s="10">
        <f t="shared" si="2"/>
        <v>12</v>
      </c>
      <c r="B18" s="177"/>
      <c r="C18" s="5"/>
      <c r="D18" s="5"/>
      <c r="E18" s="5"/>
      <c r="F18" s="5"/>
      <c r="G18" s="5"/>
      <c r="H18" s="5"/>
      <c r="I18" s="5"/>
      <c r="J18" s="252"/>
      <c r="K18" s="252"/>
      <c r="L18" s="152">
        <f>IF('Individual Cost Statement '!$E$22&lt;1,1,VLOOKUP(B18,'Individual Cost Statement '!$E$22:$F$26,2,FALSE))</f>
        <v>1</v>
      </c>
      <c r="M18" s="142" t="str">
        <f t="shared" si="0"/>
        <v> </v>
      </c>
      <c r="N18" s="170" t="str">
        <f t="shared" si="1"/>
        <v> </v>
      </c>
      <c r="O18" s="16"/>
    </row>
    <row r="19" spans="1:15" s="3" customFormat="1" ht="13.5" thickBot="1">
      <c r="A19" s="10">
        <f t="shared" si="2"/>
        <v>13</v>
      </c>
      <c r="B19" s="177"/>
      <c r="C19" s="5"/>
      <c r="D19" s="5"/>
      <c r="E19" s="5"/>
      <c r="F19" s="5"/>
      <c r="G19" s="5"/>
      <c r="H19" s="5"/>
      <c r="I19" s="5"/>
      <c r="J19" s="252"/>
      <c r="K19" s="252"/>
      <c r="L19" s="152">
        <f>IF('Individual Cost Statement '!$E$22&lt;1,1,VLOOKUP(B19,'Individual Cost Statement '!$E$22:$F$26,2,FALSE))</f>
        <v>1</v>
      </c>
      <c r="M19" s="142" t="str">
        <f t="shared" si="0"/>
        <v> </v>
      </c>
      <c r="N19" s="170" t="str">
        <f t="shared" si="1"/>
        <v> </v>
      </c>
      <c r="O19" s="16"/>
    </row>
    <row r="20" spans="1:15" s="3" customFormat="1" ht="13.5" thickBot="1">
      <c r="A20" s="10">
        <f t="shared" si="2"/>
        <v>14</v>
      </c>
      <c r="B20" s="177"/>
      <c r="C20" s="5"/>
      <c r="D20" s="5"/>
      <c r="E20" s="5"/>
      <c r="F20" s="5"/>
      <c r="G20" s="5"/>
      <c r="H20" s="5"/>
      <c r="I20" s="5"/>
      <c r="J20" s="252"/>
      <c r="K20" s="252"/>
      <c r="L20" s="152">
        <f>IF('Individual Cost Statement '!$E$22&lt;1,1,VLOOKUP(B20,'Individual Cost Statement '!$E$22:$F$26,2,FALSE))</f>
        <v>1</v>
      </c>
      <c r="M20" s="142" t="str">
        <f t="shared" si="0"/>
        <v> </v>
      </c>
      <c r="N20" s="170" t="str">
        <f t="shared" si="1"/>
        <v> </v>
      </c>
      <c r="O20" s="16"/>
    </row>
    <row r="21" spans="1:15" s="3" customFormat="1" ht="13.5" thickBot="1">
      <c r="A21" s="10">
        <f t="shared" si="2"/>
        <v>15</v>
      </c>
      <c r="B21" s="177"/>
      <c r="C21" s="5"/>
      <c r="D21" s="5"/>
      <c r="E21" s="5"/>
      <c r="F21" s="5"/>
      <c r="G21" s="5"/>
      <c r="H21" s="5"/>
      <c r="I21" s="5"/>
      <c r="J21" s="252"/>
      <c r="K21" s="252"/>
      <c r="L21" s="152">
        <f>IF('Individual Cost Statement '!$E$22&lt;1,1,VLOOKUP(B21,'Individual Cost Statement '!$E$22:$F$26,2,FALSE))</f>
        <v>1</v>
      </c>
      <c r="M21" s="142" t="str">
        <f t="shared" si="0"/>
        <v> </v>
      </c>
      <c r="N21" s="170" t="str">
        <f t="shared" si="1"/>
        <v> </v>
      </c>
      <c r="O21" s="16"/>
    </row>
    <row r="22" spans="1:15" s="3" customFormat="1" ht="13.5" thickBot="1">
      <c r="A22" s="10">
        <f t="shared" si="2"/>
        <v>16</v>
      </c>
      <c r="B22" s="177"/>
      <c r="C22" s="5"/>
      <c r="D22" s="5"/>
      <c r="E22" s="5"/>
      <c r="F22" s="5"/>
      <c r="G22" s="5"/>
      <c r="H22" s="5"/>
      <c r="I22" s="5"/>
      <c r="J22" s="252"/>
      <c r="K22" s="252"/>
      <c r="L22" s="152">
        <f>IF('Individual Cost Statement '!$E$22&lt;1,1,VLOOKUP(B22,'Individual Cost Statement '!$E$22:$F$26,2,FALSE))</f>
        <v>1</v>
      </c>
      <c r="M22" s="142" t="str">
        <f t="shared" si="0"/>
        <v> </v>
      </c>
      <c r="N22" s="170" t="str">
        <f t="shared" si="1"/>
        <v> </v>
      </c>
      <c r="O22" s="16"/>
    </row>
    <row r="23" spans="1:15" s="3" customFormat="1" ht="13.5" thickBot="1">
      <c r="A23" s="10">
        <f t="shared" si="2"/>
        <v>17</v>
      </c>
      <c r="B23" s="177"/>
      <c r="C23" s="5"/>
      <c r="D23" s="5"/>
      <c r="E23" s="5"/>
      <c r="F23" s="5"/>
      <c r="G23" s="5"/>
      <c r="H23" s="5"/>
      <c r="I23" s="5"/>
      <c r="J23" s="252"/>
      <c r="K23" s="252"/>
      <c r="L23" s="152">
        <f>IF('Individual Cost Statement '!$E$22&lt;1,1,VLOOKUP(B23,'Individual Cost Statement '!$E$22:$F$26,2,FALSE))</f>
        <v>1</v>
      </c>
      <c r="M23" s="142" t="str">
        <f t="shared" si="0"/>
        <v> </v>
      </c>
      <c r="N23" s="170" t="str">
        <f t="shared" si="1"/>
        <v> </v>
      </c>
      <c r="O23" s="16"/>
    </row>
    <row r="24" spans="1:15" s="3" customFormat="1" ht="13.5" thickBot="1">
      <c r="A24" s="10">
        <f t="shared" si="2"/>
        <v>18</v>
      </c>
      <c r="B24" s="177"/>
      <c r="C24" s="5"/>
      <c r="D24" s="5"/>
      <c r="E24" s="5"/>
      <c r="F24" s="5"/>
      <c r="G24" s="5"/>
      <c r="H24" s="5"/>
      <c r="I24" s="5"/>
      <c r="J24" s="252"/>
      <c r="K24" s="252"/>
      <c r="L24" s="152">
        <f>IF('Individual Cost Statement '!$E$22&lt;1,1,VLOOKUP(B24,'Individual Cost Statement '!$E$22:$F$26,2,FALSE))</f>
        <v>1</v>
      </c>
      <c r="M24" s="142" t="str">
        <f t="shared" si="0"/>
        <v> </v>
      </c>
      <c r="N24" s="170" t="str">
        <f t="shared" si="1"/>
        <v> </v>
      </c>
      <c r="O24" s="16"/>
    </row>
    <row r="25" spans="1:15" s="3" customFormat="1" ht="13.5" thickBot="1">
      <c r="A25" s="10">
        <f t="shared" si="2"/>
        <v>19</v>
      </c>
      <c r="B25" s="177"/>
      <c r="C25" s="5"/>
      <c r="D25" s="5"/>
      <c r="E25" s="5"/>
      <c r="F25" s="5"/>
      <c r="G25" s="5"/>
      <c r="H25" s="5"/>
      <c r="I25" s="5"/>
      <c r="J25" s="252"/>
      <c r="K25" s="252"/>
      <c r="L25" s="152">
        <f>IF('Individual Cost Statement '!$E$22&lt;1,1,VLOOKUP(B25,'Individual Cost Statement '!$E$22:$F$26,2,FALSE))</f>
        <v>1</v>
      </c>
      <c r="M25" s="142" t="str">
        <f t="shared" si="0"/>
        <v> </v>
      </c>
      <c r="N25" s="170" t="str">
        <f t="shared" si="1"/>
        <v> </v>
      </c>
      <c r="O25" s="16"/>
    </row>
    <row r="26" spans="1:15" s="3" customFormat="1" ht="13.5" thickBot="1">
      <c r="A26" s="10">
        <f t="shared" si="2"/>
        <v>20</v>
      </c>
      <c r="B26" s="177"/>
      <c r="C26" s="5"/>
      <c r="D26" s="5"/>
      <c r="E26" s="5"/>
      <c r="F26" s="5"/>
      <c r="G26" s="5"/>
      <c r="H26" s="5"/>
      <c r="I26" s="5"/>
      <c r="J26" s="252"/>
      <c r="K26" s="252"/>
      <c r="L26" s="152">
        <f>IF('Individual Cost Statement '!$E$22&lt;1,1,VLOOKUP(B26,'Individual Cost Statement '!$E$22:$F$26,2,FALSE))</f>
        <v>1</v>
      </c>
      <c r="M26" s="142" t="str">
        <f t="shared" si="0"/>
        <v> </v>
      </c>
      <c r="N26" s="170" t="str">
        <f t="shared" si="1"/>
        <v> </v>
      </c>
      <c r="O26" s="16"/>
    </row>
    <row r="27" spans="1:15" s="3" customFormat="1" ht="13.5" thickBot="1">
      <c r="A27" s="10">
        <f t="shared" si="2"/>
        <v>21</v>
      </c>
      <c r="B27" s="177"/>
      <c r="C27" s="5"/>
      <c r="D27" s="5"/>
      <c r="E27" s="5"/>
      <c r="F27" s="5"/>
      <c r="G27" s="5"/>
      <c r="H27" s="5"/>
      <c r="I27" s="5"/>
      <c r="J27" s="252"/>
      <c r="K27" s="252"/>
      <c r="L27" s="152">
        <f>IF('Individual Cost Statement '!$E$22&lt;1,1,VLOOKUP(B27,'Individual Cost Statement '!$E$22:$F$26,2,FALSE))</f>
        <v>1</v>
      </c>
      <c r="M27" s="142" t="str">
        <f t="shared" si="0"/>
        <v> </v>
      </c>
      <c r="N27" s="170" t="str">
        <f t="shared" si="1"/>
        <v> </v>
      </c>
      <c r="O27" s="16"/>
    </row>
    <row r="28" spans="1:15" s="3" customFormat="1" ht="13.5" thickBot="1">
      <c r="A28" s="10">
        <f t="shared" si="2"/>
        <v>22</v>
      </c>
      <c r="B28" s="177"/>
      <c r="C28" s="5"/>
      <c r="D28" s="5"/>
      <c r="E28" s="5"/>
      <c r="F28" s="5"/>
      <c r="G28" s="5"/>
      <c r="H28" s="5"/>
      <c r="I28" s="5"/>
      <c r="J28" s="252"/>
      <c r="K28" s="252"/>
      <c r="L28" s="152">
        <f>IF('Individual Cost Statement '!$E$22&lt;1,1,VLOOKUP(B28,'Individual Cost Statement '!$E$22:$F$26,2,FALSE))</f>
        <v>1</v>
      </c>
      <c r="M28" s="142" t="str">
        <f t="shared" si="0"/>
        <v> </v>
      </c>
      <c r="N28" s="170" t="str">
        <f t="shared" si="1"/>
        <v> </v>
      </c>
      <c r="O28" s="16"/>
    </row>
    <row r="29" spans="1:15" s="3" customFormat="1" ht="14.25" thickBot="1">
      <c r="A29" s="10">
        <f t="shared" si="2"/>
        <v>23</v>
      </c>
      <c r="B29" s="177"/>
      <c r="C29" s="4"/>
      <c r="D29" s="5"/>
      <c r="E29" s="5"/>
      <c r="F29" s="5"/>
      <c r="G29" s="5"/>
      <c r="H29" s="5"/>
      <c r="I29" s="5"/>
      <c r="J29" s="252"/>
      <c r="K29" s="252"/>
      <c r="L29" s="152">
        <f>IF('Individual Cost Statement '!$E$22&lt;1,1,VLOOKUP(B29,'Individual Cost Statement '!$E$22:$F$26,2,FALSE))</f>
        <v>1</v>
      </c>
      <c r="M29" s="142" t="str">
        <f t="shared" si="0"/>
        <v> </v>
      </c>
      <c r="N29" s="170" t="str">
        <f t="shared" si="1"/>
        <v> </v>
      </c>
      <c r="O29" s="16"/>
    </row>
    <row r="30" spans="1:15" s="3" customFormat="1" ht="14.25" thickBot="1">
      <c r="A30" s="10">
        <f t="shared" si="2"/>
        <v>24</v>
      </c>
      <c r="B30" s="177"/>
      <c r="C30" s="4"/>
      <c r="D30" s="5"/>
      <c r="E30" s="5"/>
      <c r="F30" s="5"/>
      <c r="G30" s="5"/>
      <c r="H30" s="5"/>
      <c r="I30" s="5"/>
      <c r="J30" s="252"/>
      <c r="K30" s="252"/>
      <c r="L30" s="152">
        <f>IF('Individual Cost Statement '!$E$22&lt;1,1,VLOOKUP(B30,'Individual Cost Statement '!$E$22:$F$26,2,FALSE))</f>
        <v>1</v>
      </c>
      <c r="M30" s="142" t="str">
        <f t="shared" si="0"/>
        <v> </v>
      </c>
      <c r="N30" s="170" t="str">
        <f t="shared" si="1"/>
        <v> </v>
      </c>
      <c r="O30" s="16"/>
    </row>
    <row r="31" spans="1:15" s="3" customFormat="1" ht="14.25" thickBot="1">
      <c r="A31" s="10">
        <f t="shared" si="2"/>
        <v>25</v>
      </c>
      <c r="B31" s="177"/>
      <c r="C31" s="4"/>
      <c r="D31" s="5"/>
      <c r="E31" s="5"/>
      <c r="F31" s="5"/>
      <c r="G31" s="5"/>
      <c r="H31" s="5"/>
      <c r="I31" s="5"/>
      <c r="J31" s="252"/>
      <c r="K31" s="252"/>
      <c r="L31" s="152">
        <f>IF('Individual Cost Statement '!$E$22&lt;1,1,VLOOKUP(B31,'Individual Cost Statement '!$E$22:$F$26,2,FALSE))</f>
        <v>1</v>
      </c>
      <c r="M31" s="142" t="str">
        <f t="shared" si="0"/>
        <v> </v>
      </c>
      <c r="N31" s="170" t="str">
        <f t="shared" si="1"/>
        <v> </v>
      </c>
      <c r="O31" s="16"/>
    </row>
    <row r="32" spans="1:15" s="3" customFormat="1" ht="14.25" thickBot="1">
      <c r="A32" s="10">
        <f t="shared" si="2"/>
        <v>26</v>
      </c>
      <c r="B32" s="177"/>
      <c r="C32" s="4"/>
      <c r="D32" s="5"/>
      <c r="E32" s="5"/>
      <c r="F32" s="5"/>
      <c r="G32" s="5"/>
      <c r="H32" s="5"/>
      <c r="I32" s="5"/>
      <c r="J32" s="252"/>
      <c r="K32" s="252"/>
      <c r="L32" s="152">
        <f>IF('Individual Cost Statement '!$E$22&lt;1,1,VLOOKUP(B32,'Individual Cost Statement '!$E$22:$F$26,2,FALSE))</f>
        <v>1</v>
      </c>
      <c r="M32" s="142" t="str">
        <f t="shared" si="0"/>
        <v> </v>
      </c>
      <c r="N32" s="170" t="str">
        <f t="shared" si="1"/>
        <v> </v>
      </c>
      <c r="O32" s="16"/>
    </row>
    <row r="33" spans="1:15" s="3" customFormat="1" ht="14.25" thickBot="1">
      <c r="A33" s="10">
        <f t="shared" si="2"/>
        <v>27</v>
      </c>
      <c r="B33" s="177"/>
      <c r="C33" s="4"/>
      <c r="D33" s="5"/>
      <c r="E33" s="5"/>
      <c r="F33" s="5"/>
      <c r="G33" s="5"/>
      <c r="H33" s="5"/>
      <c r="I33" s="5"/>
      <c r="J33" s="252"/>
      <c r="K33" s="252"/>
      <c r="L33" s="152">
        <f>IF('Individual Cost Statement '!$E$22&lt;1,1,VLOOKUP(B33,'Individual Cost Statement '!$E$22:$F$26,2,FALSE))</f>
        <v>1</v>
      </c>
      <c r="M33" s="142" t="str">
        <f t="shared" si="0"/>
        <v> </v>
      </c>
      <c r="N33" s="170" t="str">
        <f t="shared" si="1"/>
        <v> </v>
      </c>
      <c r="O33" s="16"/>
    </row>
    <row r="34" spans="1:15" s="3" customFormat="1" ht="14.25" thickBot="1">
      <c r="A34" s="10">
        <f t="shared" si="2"/>
        <v>28</v>
      </c>
      <c r="B34" s="177"/>
      <c r="C34" s="4"/>
      <c r="D34" s="5"/>
      <c r="E34" s="5"/>
      <c r="F34" s="5"/>
      <c r="G34" s="5"/>
      <c r="H34" s="5"/>
      <c r="I34" s="5"/>
      <c r="J34" s="252"/>
      <c r="K34" s="252"/>
      <c r="L34" s="152">
        <f>IF('Individual Cost Statement '!$E$22&lt;1,1,VLOOKUP(B34,'Individual Cost Statement '!$E$22:$F$26,2,FALSE))</f>
        <v>1</v>
      </c>
      <c r="M34" s="142" t="str">
        <f t="shared" si="0"/>
        <v> </v>
      </c>
      <c r="N34" s="170" t="str">
        <f t="shared" si="1"/>
        <v> </v>
      </c>
      <c r="O34" s="16"/>
    </row>
    <row r="35" spans="1:15" s="3" customFormat="1" ht="14.25" thickBot="1">
      <c r="A35" s="10">
        <f t="shared" si="2"/>
        <v>29</v>
      </c>
      <c r="B35" s="177"/>
      <c r="C35" s="4"/>
      <c r="D35" s="5"/>
      <c r="E35" s="5"/>
      <c r="F35" s="5"/>
      <c r="G35" s="5"/>
      <c r="H35" s="5"/>
      <c r="I35" s="5"/>
      <c r="J35" s="252"/>
      <c r="K35" s="252"/>
      <c r="L35" s="152">
        <f>IF('Individual Cost Statement '!$E$22&lt;1,1,VLOOKUP(B35,'Individual Cost Statement '!$E$22:$F$26,2,FALSE))</f>
        <v>1</v>
      </c>
      <c r="M35" s="142" t="str">
        <f t="shared" si="0"/>
        <v> </v>
      </c>
      <c r="N35" s="170" t="str">
        <f t="shared" si="1"/>
        <v> </v>
      </c>
      <c r="O35" s="16"/>
    </row>
    <row r="36" spans="1:15" s="3" customFormat="1" ht="14.25" thickBot="1">
      <c r="A36" s="10">
        <f t="shared" si="2"/>
        <v>30</v>
      </c>
      <c r="B36" s="177"/>
      <c r="C36" s="34"/>
      <c r="D36" s="5"/>
      <c r="E36" s="5"/>
      <c r="F36" s="5"/>
      <c r="G36" s="5"/>
      <c r="H36" s="5"/>
      <c r="I36" s="5"/>
      <c r="J36" s="252"/>
      <c r="K36" s="252"/>
      <c r="L36" s="151">
        <f>'Individual Cost Statement '!$E$26</f>
        <v>0</v>
      </c>
      <c r="M36" s="142" t="str">
        <f t="shared" si="0"/>
        <v> </v>
      </c>
      <c r="N36" s="170" t="str">
        <f t="shared" si="1"/>
        <v> </v>
      </c>
      <c r="O36" s="16"/>
    </row>
    <row r="37" spans="1:14" s="3" customFormat="1" ht="13.5" thickBot="1">
      <c r="A37" s="435" t="s">
        <v>73</v>
      </c>
      <c r="B37" s="436"/>
      <c r="C37" s="436"/>
      <c r="D37" s="436"/>
      <c r="E37" s="436"/>
      <c r="F37" s="436"/>
      <c r="G37" s="436"/>
      <c r="H37" s="436"/>
      <c r="I37" s="436"/>
      <c r="J37" s="436"/>
      <c r="K37" s="436"/>
      <c r="L37" s="468"/>
      <c r="M37" s="191">
        <f>SUM(M7:M36)</f>
        <v>0</v>
      </c>
      <c r="N37" s="14">
        <f>SUM(N7:N36)</f>
        <v>0</v>
      </c>
    </row>
    <row r="38" spans="1:14" s="3" customFormat="1" ht="13.5" thickTop="1">
      <c r="A38" s="89"/>
      <c r="B38" s="89"/>
      <c r="C38" s="89"/>
      <c r="D38" s="89"/>
      <c r="E38" s="89"/>
      <c r="F38" s="89"/>
      <c r="G38" s="89"/>
      <c r="H38" s="89"/>
      <c r="I38" s="89"/>
      <c r="J38" s="89"/>
      <c r="K38" s="89"/>
      <c r="L38" s="89"/>
      <c r="M38" s="89"/>
      <c r="N38" s="89"/>
    </row>
    <row r="40" ht="13.5" thickBot="1"/>
    <row r="41" spans="2:14" ht="13.5" thickBot="1">
      <c r="B41" s="445" t="s">
        <v>231</v>
      </c>
      <c r="C41" s="442"/>
      <c r="D41" s="442"/>
      <c r="E41" s="442"/>
      <c r="F41" s="442"/>
      <c r="G41" s="442"/>
      <c r="H41" s="442"/>
      <c r="I41" s="442"/>
      <c r="J41" s="442"/>
      <c r="K41" s="442"/>
      <c r="L41" s="442"/>
      <c r="M41" s="442"/>
      <c r="N41" s="443"/>
    </row>
    <row r="42" spans="2:14" ht="12.75">
      <c r="B42" s="203" t="s">
        <v>47</v>
      </c>
      <c r="C42" s="462" t="s">
        <v>48</v>
      </c>
      <c r="D42" s="463"/>
      <c r="E42" s="463"/>
      <c r="F42" s="463"/>
      <c r="G42" s="463"/>
      <c r="H42" s="463"/>
      <c r="I42" s="463"/>
      <c r="J42" s="463"/>
      <c r="K42" s="463"/>
      <c r="L42" s="463"/>
      <c r="M42" s="463"/>
      <c r="N42" s="464"/>
    </row>
    <row r="43" spans="2:14" ht="12.75">
      <c r="B43" s="199" t="s">
        <v>4</v>
      </c>
      <c r="C43" s="415" t="s">
        <v>110</v>
      </c>
      <c r="D43" s="416"/>
      <c r="E43" s="416"/>
      <c r="F43" s="416"/>
      <c r="G43" s="416"/>
      <c r="H43" s="416"/>
      <c r="I43" s="416"/>
      <c r="J43" s="416"/>
      <c r="K43" s="416"/>
      <c r="L43" s="416"/>
      <c r="M43" s="416"/>
      <c r="N43" s="444"/>
    </row>
    <row r="44" spans="2:18" ht="12.75">
      <c r="B44" s="199" t="s">
        <v>5</v>
      </c>
      <c r="C44" s="412" t="s">
        <v>227</v>
      </c>
      <c r="D44" s="413"/>
      <c r="E44" s="413"/>
      <c r="F44" s="413"/>
      <c r="G44" s="413"/>
      <c r="H44" s="413"/>
      <c r="I44" s="413"/>
      <c r="J44" s="413"/>
      <c r="K44" s="413"/>
      <c r="L44" s="413"/>
      <c r="M44" s="413"/>
      <c r="N44" s="430"/>
      <c r="O44" s="190"/>
      <c r="P44" s="190"/>
      <c r="Q44" s="190"/>
      <c r="R44" s="190"/>
    </row>
    <row r="45" spans="2:18" ht="12.75">
      <c r="B45" s="199" t="s">
        <v>285</v>
      </c>
      <c r="C45" s="233" t="s">
        <v>309</v>
      </c>
      <c r="D45" s="234"/>
      <c r="E45" s="234"/>
      <c r="F45" s="234"/>
      <c r="G45" s="234"/>
      <c r="H45" s="234"/>
      <c r="I45" s="234"/>
      <c r="J45" s="234"/>
      <c r="K45" s="234"/>
      <c r="L45" s="234"/>
      <c r="M45" s="234"/>
      <c r="N45" s="238"/>
      <c r="O45" s="190"/>
      <c r="P45" s="190"/>
      <c r="Q45" s="190"/>
      <c r="R45" s="190"/>
    </row>
    <row r="46" spans="2:18" ht="12.75">
      <c r="B46" s="199" t="s">
        <v>49</v>
      </c>
      <c r="C46" s="233" t="s">
        <v>311</v>
      </c>
      <c r="D46" s="234"/>
      <c r="E46" s="234"/>
      <c r="F46" s="234"/>
      <c r="G46" s="234"/>
      <c r="H46" s="234"/>
      <c r="I46" s="234"/>
      <c r="J46" s="234"/>
      <c r="K46" s="234"/>
      <c r="L46" s="234"/>
      <c r="M46" s="234"/>
      <c r="N46" s="238"/>
      <c r="O46" s="190"/>
      <c r="P46" s="190"/>
      <c r="Q46" s="190"/>
      <c r="R46" s="190"/>
    </row>
    <row r="47" spans="2:18" ht="12.75">
      <c r="B47" s="199" t="s">
        <v>7</v>
      </c>
      <c r="C47" s="233" t="s">
        <v>312</v>
      </c>
      <c r="D47" s="234"/>
      <c r="E47" s="234"/>
      <c r="F47" s="234"/>
      <c r="G47" s="234"/>
      <c r="H47" s="234"/>
      <c r="I47" s="234"/>
      <c r="J47" s="234"/>
      <c r="K47" s="234"/>
      <c r="L47" s="234"/>
      <c r="M47" s="234"/>
      <c r="N47" s="238"/>
      <c r="O47" s="190"/>
      <c r="P47" s="190"/>
      <c r="Q47" s="190"/>
      <c r="R47" s="190"/>
    </row>
    <row r="48" spans="2:18" ht="12.75">
      <c r="B48" s="199" t="s">
        <v>8</v>
      </c>
      <c r="C48" s="233" t="s">
        <v>325</v>
      </c>
      <c r="D48" s="234"/>
      <c r="E48" s="234"/>
      <c r="F48" s="234"/>
      <c r="G48" s="234"/>
      <c r="H48" s="234"/>
      <c r="I48" s="234"/>
      <c r="J48" s="234"/>
      <c r="K48" s="234"/>
      <c r="L48" s="234"/>
      <c r="M48" s="234"/>
      <c r="N48" s="238"/>
      <c r="O48" s="190"/>
      <c r="P48" s="190"/>
      <c r="Q48" s="190"/>
      <c r="R48" s="190"/>
    </row>
    <row r="49" spans="2:18" ht="12.75">
      <c r="B49" s="199" t="s">
        <v>9</v>
      </c>
      <c r="C49" s="233" t="s">
        <v>331</v>
      </c>
      <c r="D49" s="234"/>
      <c r="E49" s="234"/>
      <c r="F49" s="234"/>
      <c r="G49" s="234"/>
      <c r="H49" s="234"/>
      <c r="I49" s="234"/>
      <c r="J49" s="234"/>
      <c r="K49" s="234"/>
      <c r="L49" s="234"/>
      <c r="M49" s="234"/>
      <c r="N49" s="238"/>
      <c r="O49" s="190"/>
      <c r="P49" s="190"/>
      <c r="Q49" s="190"/>
      <c r="R49" s="190"/>
    </row>
    <row r="50" spans="2:18" ht="12.75">
      <c r="B50" s="199" t="s">
        <v>267</v>
      </c>
      <c r="C50" s="233" t="s">
        <v>327</v>
      </c>
      <c r="D50" s="234"/>
      <c r="E50" s="234"/>
      <c r="F50" s="234"/>
      <c r="G50" s="234"/>
      <c r="H50" s="234"/>
      <c r="I50" s="234"/>
      <c r="J50" s="234"/>
      <c r="K50" s="234"/>
      <c r="L50" s="234"/>
      <c r="M50" s="234"/>
      <c r="N50" s="238"/>
      <c r="O50" s="190"/>
      <c r="P50" s="190"/>
      <c r="Q50" s="190"/>
      <c r="R50" s="190"/>
    </row>
    <row r="51" spans="2:18" ht="12.75">
      <c r="B51" s="199" t="s">
        <v>271</v>
      </c>
      <c r="C51" s="233" t="s">
        <v>302</v>
      </c>
      <c r="D51" s="234"/>
      <c r="E51" s="234"/>
      <c r="F51" s="234"/>
      <c r="G51" s="234"/>
      <c r="H51" s="234"/>
      <c r="I51" s="234"/>
      <c r="J51" s="234"/>
      <c r="K51" s="234"/>
      <c r="L51" s="234"/>
      <c r="M51" s="234"/>
      <c r="N51" s="238"/>
      <c r="O51" s="190"/>
      <c r="P51" s="190"/>
      <c r="Q51" s="190"/>
      <c r="R51" s="190"/>
    </row>
    <row r="52" spans="2:18" ht="12.75">
      <c r="B52" s="199" t="s">
        <v>10</v>
      </c>
      <c r="C52" s="233" t="s">
        <v>134</v>
      </c>
      <c r="D52" s="234"/>
      <c r="E52" s="234"/>
      <c r="F52" s="234"/>
      <c r="G52" s="234"/>
      <c r="H52" s="234"/>
      <c r="I52" s="234"/>
      <c r="J52" s="234"/>
      <c r="K52" s="234"/>
      <c r="L52" s="234"/>
      <c r="M52" s="234"/>
      <c r="N52" s="238"/>
      <c r="O52" s="190"/>
      <c r="P52" s="190"/>
      <c r="Q52" s="190"/>
      <c r="R52" s="190"/>
    </row>
    <row r="53" spans="2:18" ht="12.75">
      <c r="B53" s="199" t="s">
        <v>13</v>
      </c>
      <c r="C53" s="233" t="s">
        <v>317</v>
      </c>
      <c r="D53" s="234"/>
      <c r="E53" s="234"/>
      <c r="F53" s="234"/>
      <c r="G53" s="234"/>
      <c r="H53" s="234"/>
      <c r="I53" s="234"/>
      <c r="J53" s="234"/>
      <c r="K53" s="234"/>
      <c r="L53" s="234"/>
      <c r="M53" s="234"/>
      <c r="N53" s="238"/>
      <c r="O53" s="190"/>
      <c r="P53" s="190"/>
      <c r="Q53" s="190"/>
      <c r="R53" s="190"/>
    </row>
    <row r="54" spans="2:18" ht="12.75">
      <c r="B54" s="199" t="s">
        <v>17</v>
      </c>
      <c r="C54" s="233" t="s">
        <v>258</v>
      </c>
      <c r="D54" s="234"/>
      <c r="E54" s="234"/>
      <c r="F54" s="234"/>
      <c r="G54" s="234"/>
      <c r="H54" s="234"/>
      <c r="I54" s="234"/>
      <c r="J54" s="234"/>
      <c r="K54" s="234"/>
      <c r="L54" s="234"/>
      <c r="M54" s="234"/>
      <c r="N54" s="238"/>
      <c r="O54" s="190"/>
      <c r="P54" s="190"/>
      <c r="Q54" s="190"/>
      <c r="R54" s="190"/>
    </row>
    <row r="55" spans="2:18" ht="12.75">
      <c r="B55" s="199" t="s">
        <v>18</v>
      </c>
      <c r="C55" s="303" t="s">
        <v>321</v>
      </c>
      <c r="D55" s="234"/>
      <c r="E55" s="234"/>
      <c r="F55" s="234"/>
      <c r="G55" s="234"/>
      <c r="H55" s="234"/>
      <c r="I55" s="234"/>
      <c r="J55" s="234"/>
      <c r="K55" s="234"/>
      <c r="L55" s="234"/>
      <c r="M55" s="234"/>
      <c r="N55" s="238"/>
      <c r="O55" s="190"/>
      <c r="P55" s="190"/>
      <c r="Q55" s="190"/>
      <c r="R55" s="190"/>
    </row>
    <row r="56" spans="2:18" ht="12.75">
      <c r="B56" s="199" t="s">
        <v>22</v>
      </c>
      <c r="C56" s="233" t="s">
        <v>322</v>
      </c>
      <c r="D56" s="234"/>
      <c r="E56" s="234"/>
      <c r="F56" s="234"/>
      <c r="G56" s="234"/>
      <c r="H56" s="234"/>
      <c r="I56" s="234"/>
      <c r="J56" s="234"/>
      <c r="K56" s="234"/>
      <c r="L56" s="234"/>
      <c r="M56" s="234"/>
      <c r="N56" s="238"/>
      <c r="O56" s="190"/>
      <c r="P56" s="190"/>
      <c r="Q56" s="190"/>
      <c r="R56" s="190"/>
    </row>
    <row r="57" spans="2:18" ht="13.5" thickBot="1">
      <c r="B57" s="200" t="s">
        <v>23</v>
      </c>
      <c r="C57" s="295" t="s">
        <v>307</v>
      </c>
      <c r="D57" s="296"/>
      <c r="E57" s="296"/>
      <c r="F57" s="296"/>
      <c r="G57" s="296"/>
      <c r="H57" s="296"/>
      <c r="I57" s="296"/>
      <c r="J57" s="296"/>
      <c r="K57" s="296"/>
      <c r="L57" s="296"/>
      <c r="M57" s="296"/>
      <c r="N57" s="297"/>
      <c r="O57" s="190"/>
      <c r="P57" s="190"/>
      <c r="Q57" s="190"/>
      <c r="R57" s="190"/>
    </row>
  </sheetData>
  <sheetProtection/>
  <mergeCells count="5">
    <mergeCell ref="A37:L37"/>
    <mergeCell ref="C43:N43"/>
    <mergeCell ref="C42:N42"/>
    <mergeCell ref="B41:N41"/>
    <mergeCell ref="C44:N44"/>
  </mergeCells>
  <printOptions/>
  <pageMargins left="1.3" right="0.75" top="0.64" bottom="0.71" header="0.5" footer="0.5"/>
  <pageSetup fitToHeight="1" fitToWidth="1" horizontalDpi="600" verticalDpi="600" orientation="landscape" paperSize="9" scale="74" r:id="rId1"/>
  <headerFooter alignWithMargins="0">
    <oddHeader>&amp;C&amp;14Durable goods - Prototype&amp;R&amp;P (&amp;N)</oddHeader>
    <oddFooter>&amp;CDurable goods - Prototype &amp;P (&amp;N)&amp;R&amp;F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Commission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Tommy Sejersen</dc:creator>
  <cp:keywords/>
  <dc:description/>
  <cp:lastModifiedBy>Thomas</cp:lastModifiedBy>
  <cp:lastPrinted>2015-05-26T08:08:25Z</cp:lastPrinted>
  <dcterms:created xsi:type="dcterms:W3CDTF">2004-10-13T14:59:42Z</dcterms:created>
  <dcterms:modified xsi:type="dcterms:W3CDTF">2015-09-02T14:51:06Z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-544929170</vt:i4>
  </property>
  <property fmtid="{D5CDD505-2E9C-101B-9397-08002B2CF9AE}" pid="3" name="_NewReviewCycle">
    <vt:lpwstr/>
  </property>
  <property fmtid="{D5CDD505-2E9C-101B-9397-08002B2CF9AE}" pid="4" name="_EmailSubject">
    <vt:lpwstr>Updates of the LIFE website.</vt:lpwstr>
  </property>
  <property fmtid="{D5CDD505-2E9C-101B-9397-08002B2CF9AE}" pid="5" name="_AuthorEmail">
    <vt:lpwstr>Tommy.Sejersen@ec.europa.eu</vt:lpwstr>
  </property>
  <property fmtid="{D5CDD505-2E9C-101B-9397-08002B2CF9AE}" pid="6" name="_AuthorEmailDisplayName">
    <vt:lpwstr>SEJERSEN Tommy (ENV)</vt:lpwstr>
  </property>
  <property fmtid="{D5CDD505-2E9C-101B-9397-08002B2CF9AE}" pid="7" name="_PreviousAdHocReviewCycleID">
    <vt:i4>-544929170</vt:i4>
  </property>
  <property fmtid="{D5CDD505-2E9C-101B-9397-08002B2CF9AE}" pid="8" name="_ReviewingToolsShownOnce">
    <vt:lpwstr/>
  </property>
</Properties>
</file>