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codeName="ThisWorkbook" hidePivotFieldList="1" defaultThemeVersion="166925"/>
  <xr:revisionPtr revIDLastSave="0" documentId="13_ncr:1_{6E0C057D-A91B-43E3-BB57-EFF1AF56C3DC}" xr6:coauthVersionLast="47" xr6:coauthVersionMax="47" xr10:uidLastSave="{00000000-0000-0000-0000-000000000000}"/>
  <workbookProtection workbookAlgorithmName="SHA-512" workbookHashValue="9Po+KKYhk/smGhp44+1bgDlgSO9iNB0m9ZvUxh2QuO73UE3MXQD6FNsj4X6eqEUVzSqWOGXNDVk2YAZ8gwq51Q==" workbookSaltValue="m8gDoCfVl6tgyN/+jjUFbw==" workbookSpinCount="100000" lockStructure="1"/>
  <bookViews>
    <workbookView xWindow="-120" yWindow="-120" windowWidth="29040" windowHeight="15840" tabRatio="816" xr2:uid="{89354DB9-16EB-4894-B784-9F356F90B696}"/>
  </bookViews>
  <sheets>
    <sheet name="Overview (Example)" sheetId="1" r:id="rId1"/>
    <sheet name="Lists" sheetId="44" state="hidden" r:id="rId2"/>
    <sheet name="Summary" sheetId="38" r:id="rId3"/>
    <sheet name="Summary per year" sheetId="39" r:id="rId4"/>
    <sheet name="Reference emissions MOB" sheetId="3" r:id="rId5"/>
    <sheet name="Project emissions MOB" sheetId="4" r:id="rId6"/>
    <sheet name="Conversion factors MOB" sheetId="5" r:id="rId7"/>
    <sheet name="Assumptions" sheetId="6" r:id="rId8"/>
    <sheet name="CC credit overview" sheetId="40" r:id="rId9"/>
    <sheet name="CC credit calculation" sheetId="41" r:id="rId10"/>
    <sheet name="Net carbon removals" sheetId="42" r:id="rId11"/>
    <sheet name="History of changes (Example)" sheetId="15" r:id="rId12"/>
  </sheets>
  <definedNames>
    <definedName name="____fr4" localSheetId="2" hidden="1">{#N/A,#N/A,FALSE,"Table of Contents";#N/A,#N/A,FALSE,"Overview";#N/A,#N/A,FALSE,"Data"}</definedName>
    <definedName name="____fr4" localSheetId="3" hidden="1">{#N/A,#N/A,FALSE,"Table of Contents";#N/A,#N/A,FALSE,"Overview";#N/A,#N/A,FALSE,"Data"}</definedName>
    <definedName name="____fr4" hidden="1">{#N/A,#N/A,FALSE,"Table of Contents";#N/A,#N/A,FALSE,"Overview";#N/A,#N/A,FALSE,"Data"}</definedName>
    <definedName name="____hu89" localSheetId="2" hidden="1">{#N/A,#N/A,FALSE,"Table of Contents";#N/A,#N/A,FALSE,"Overview";#N/A,#N/A,FALSE,"Data"}</definedName>
    <definedName name="____hu89" localSheetId="3" hidden="1">{#N/A,#N/A,FALSE,"Table of Contents";#N/A,#N/A,FALSE,"Overview";#N/A,#N/A,FALSE,"Data"}</definedName>
    <definedName name="____hu89" hidden="1">{#N/A,#N/A,FALSE,"Table of Contents";#N/A,#N/A,FALSE,"Overview";#N/A,#N/A,FALSE,"Data"}</definedName>
    <definedName name="____kyg867" localSheetId="2" hidden="1">{#N/A,#N/A,FALSE,"Table of Contents";#N/A,#N/A,FALSE,"Overview";#N/A,#N/A,FALSE,"Data"}</definedName>
    <definedName name="____kyg867" localSheetId="3" hidden="1">{#N/A,#N/A,FALSE,"Table of Contents";#N/A,#N/A,FALSE,"Overview";#N/A,#N/A,FALSE,"Data"}</definedName>
    <definedName name="____kyg867" hidden="1">{#N/A,#N/A,FALSE,"Table of Contents";#N/A,#N/A,FALSE,"Overview";#N/A,#N/A,FALSE,"Data"}</definedName>
    <definedName name="___fr4" localSheetId="2" hidden="1">{#N/A,#N/A,FALSE,"Table of Contents";#N/A,#N/A,FALSE,"Overview";#N/A,#N/A,FALSE,"Data"}</definedName>
    <definedName name="___fr4" localSheetId="3" hidden="1">{#N/A,#N/A,FALSE,"Table of Contents";#N/A,#N/A,FALSE,"Overview";#N/A,#N/A,FALSE,"Data"}</definedName>
    <definedName name="___fr4" hidden="1">{#N/A,#N/A,FALSE,"Table of Contents";#N/A,#N/A,FALSE,"Overview";#N/A,#N/A,FALSE,"Data"}</definedName>
    <definedName name="___hu89" localSheetId="2" hidden="1">{#N/A,#N/A,FALSE,"Table of Contents";#N/A,#N/A,FALSE,"Overview";#N/A,#N/A,FALSE,"Data"}</definedName>
    <definedName name="___hu89" localSheetId="3" hidden="1">{#N/A,#N/A,FALSE,"Table of Contents";#N/A,#N/A,FALSE,"Overview";#N/A,#N/A,FALSE,"Data"}</definedName>
    <definedName name="___hu89" hidden="1">{#N/A,#N/A,FALSE,"Table of Contents";#N/A,#N/A,FALSE,"Overview";#N/A,#N/A,FALSE,"Data"}</definedName>
    <definedName name="___kyg867" localSheetId="2" hidden="1">{#N/A,#N/A,FALSE,"Table of Contents";#N/A,#N/A,FALSE,"Overview";#N/A,#N/A,FALSE,"Data"}</definedName>
    <definedName name="___kyg867" localSheetId="3" hidden="1">{#N/A,#N/A,FALSE,"Table of Contents";#N/A,#N/A,FALSE,"Overview";#N/A,#N/A,FALSE,"Data"}</definedName>
    <definedName name="___kyg867" hidden="1">{#N/A,#N/A,FALSE,"Table of Contents";#N/A,#N/A,FALSE,"Overview";#N/A,#N/A,FALSE,"Data"}</definedName>
    <definedName name="__123Graph_A" localSheetId="2" hidden="1">#REF!</definedName>
    <definedName name="__123Graph_A" localSheetId="3" hidden="1">#REF!</definedName>
    <definedName name="__123Graph_A" hidden="1">#REF!</definedName>
    <definedName name="__123Graph_ACURRENT" localSheetId="2" hidden="1">#REF!</definedName>
    <definedName name="__123Graph_ACURRENT" localSheetId="3" hidden="1">#REF!</definedName>
    <definedName name="__123Graph_ACURRENT" hidden="1">#REF!</definedName>
    <definedName name="__123Graph_B" localSheetId="2" hidden="1">#REF!</definedName>
    <definedName name="__123Graph_B" localSheetId="3" hidden="1">#REF!</definedName>
    <definedName name="__123Graph_B" hidden="1">#REF!</definedName>
    <definedName name="__123Graph_BCURRENT" localSheetId="2" hidden="1">#REF!</definedName>
    <definedName name="__123Graph_BCURRENT" localSheetId="3" hidden="1">#REF!</definedName>
    <definedName name="__123Graph_BCURRENT" hidden="1">#REF!</definedName>
    <definedName name="__123Graph_X" localSheetId="2" hidden="1">#REF!</definedName>
    <definedName name="__123Graph_X" localSheetId="3" hidden="1">#REF!</definedName>
    <definedName name="__123Graph_X" hidden="1">#REF!</definedName>
    <definedName name="__123Graph_XCURRENT" localSheetId="2" hidden="1">#REF!</definedName>
    <definedName name="__123Graph_XCURRENT" localSheetId="3" hidden="1">#REF!</definedName>
    <definedName name="__123Graph_XCURRENT" hidden="1">#REF!</definedName>
    <definedName name="__FDS_HYPERLINK_TOGGLE_STATE__" hidden="1">"ON"</definedName>
    <definedName name="__fr4" localSheetId="2" hidden="1">{#N/A,#N/A,FALSE,"Table of Contents";#N/A,#N/A,FALSE,"Overview";#N/A,#N/A,FALSE,"Data"}</definedName>
    <definedName name="__fr4" localSheetId="3" hidden="1">{#N/A,#N/A,FALSE,"Table of Contents";#N/A,#N/A,FALSE,"Overview";#N/A,#N/A,FALSE,"Data"}</definedName>
    <definedName name="__fr4" hidden="1">{#N/A,#N/A,FALSE,"Table of Contents";#N/A,#N/A,FALSE,"Overview";#N/A,#N/A,FALSE,"Data"}</definedName>
    <definedName name="__hu89" localSheetId="2" hidden="1">{#N/A,#N/A,FALSE,"Table of Contents";#N/A,#N/A,FALSE,"Overview";#N/A,#N/A,FALSE,"Data"}</definedName>
    <definedName name="__hu89" localSheetId="3" hidden="1">{#N/A,#N/A,FALSE,"Table of Contents";#N/A,#N/A,FALSE,"Overview";#N/A,#N/A,FALSE,"Data"}</definedName>
    <definedName name="__hu89" hidden="1">{#N/A,#N/A,FALSE,"Table of Contents";#N/A,#N/A,FALSE,"Overview";#N/A,#N/A,FALSE,"Data"}</definedName>
    <definedName name="__kyg867" localSheetId="2" hidden="1">{#N/A,#N/A,FALSE,"Table of Contents";#N/A,#N/A,FALSE,"Overview";#N/A,#N/A,FALSE,"Data"}</definedName>
    <definedName name="__kyg867" localSheetId="3" hidden="1">{#N/A,#N/A,FALSE,"Table of Contents";#N/A,#N/A,FALSE,"Overview";#N/A,#N/A,FALSE,"Data"}</definedName>
    <definedName name="__kyg867" hidden="1">{#N/A,#N/A,FALSE,"Table of Contents";#N/A,#N/A,FALSE,"Overview";#N/A,#N/A,FALSE,"Data"}</definedName>
    <definedName name="_bdm.8E105F6FC5684E589F4F281BEF66075B.edm" hidden="1">#REF!</definedName>
    <definedName name="_DDD1" localSheetId="2" hidden="1">{#N/A,#N/A,TRUE,"Allacciamenti 5 anni";#N/A,#N/A,TRUE,"Carico 5 anni";#N/A,#N/A,TRUE,"Qualità a) 5 anni";#N/A,#N/A,TRUE,"Qualità b) 5 anni";#N/A,#N/A,TRUE,"Impatto ambientale 5 anni";#N/A,#N/A,TRUE,"Adeg. tecnico 5 anni"}</definedName>
    <definedName name="_DDD1" localSheetId="3" hidden="1">{#N/A,#N/A,TRUE,"Allacciamenti 5 anni";#N/A,#N/A,TRUE,"Carico 5 anni";#N/A,#N/A,TRUE,"Qualità a) 5 anni";#N/A,#N/A,TRUE,"Qualità b) 5 anni";#N/A,#N/A,TRUE,"Impatto ambientale 5 anni";#N/A,#N/A,TRUE,"Adeg. tecnico 5 anni"}</definedName>
    <definedName name="_DDD1" hidden="1">{#N/A,#N/A,TRUE,"Allacciamenti 5 anni";#N/A,#N/A,TRUE,"Carico 5 anni";#N/A,#N/A,TRUE,"Qualità a) 5 anni";#N/A,#N/A,TRUE,"Qualità b) 5 anni";#N/A,#N/A,TRUE,"Impatto ambientale 5 anni";#N/A,#N/A,TRUE,"Adeg. tecnico 5 anni"}</definedName>
    <definedName name="_fhf2" localSheetId="2" hidden="1">{#N/A,#N/A,FALSE,"CA";#N/A,#N/A,FALSE,"CN";#N/A,#N/A,FALSE,"Inv";#N/A,#N/A,FALSE,"Inv Acc";"Miguel_balance",#N/A,FALSE,"Bal";#N/A,#N/A,FALSE,"Plantilla";#N/A,#N/A,FALSE,"CA (2)";#N/A,#N/A,FALSE,"CN (2)"}</definedName>
    <definedName name="_fhf2" localSheetId="3" hidden="1">{#N/A,#N/A,FALSE,"CA";#N/A,#N/A,FALSE,"CN";#N/A,#N/A,FALSE,"Inv";#N/A,#N/A,FALSE,"Inv Acc";"Miguel_balance",#N/A,FALSE,"Bal";#N/A,#N/A,FALSE,"Plantilla";#N/A,#N/A,FALSE,"CA (2)";#N/A,#N/A,FALSE,"CN (2)"}</definedName>
    <definedName name="_fhf2" hidden="1">{#N/A,#N/A,FALSE,"CA";#N/A,#N/A,FALSE,"CN";#N/A,#N/A,FALSE,"Inv";#N/A,#N/A,FALSE,"Inv Acc";"Miguel_balance",#N/A,FALSE,"Bal";#N/A,#N/A,FALSE,"Plantilla";#N/A,#N/A,FALSE,"CA (2)";#N/A,#N/A,FALSE,"CN (2)"}</definedName>
    <definedName name="_Fill" hidden="1">#REF!</definedName>
    <definedName name="_xlnm._FilterDatabase" localSheetId="5" hidden="1">'Project emissions MOB'!$A$17:$AK$87</definedName>
    <definedName name="_fr4" localSheetId="2" hidden="1">{#N/A,#N/A,FALSE,"Table of Contents";#N/A,#N/A,FALSE,"Overview";#N/A,#N/A,FALSE,"Data"}</definedName>
    <definedName name="_fr4" localSheetId="3" hidden="1">{#N/A,#N/A,FALSE,"Table of Contents";#N/A,#N/A,FALSE,"Overview";#N/A,#N/A,FALSE,"Data"}</definedName>
    <definedName name="_fr4" hidden="1">{#N/A,#N/A,FALSE,"Table of Contents";#N/A,#N/A,FALSE,"Overview";#N/A,#N/A,FALSE,"Data"}</definedName>
    <definedName name="_GSRATES_1" hidden="1">"CF300001Invalid 20040101"</definedName>
    <definedName name="_GSRATES_COUNT" hidden="1">1</definedName>
    <definedName name="_hu89" localSheetId="2" hidden="1">{#N/A,#N/A,FALSE,"Table of Contents";#N/A,#N/A,FALSE,"Overview";#N/A,#N/A,FALSE,"Data"}</definedName>
    <definedName name="_hu89" localSheetId="3" hidden="1">{#N/A,#N/A,FALSE,"Table of Contents";#N/A,#N/A,FALSE,"Overview";#N/A,#N/A,FALSE,"Data"}</definedName>
    <definedName name="_hu89" hidden="1">{#N/A,#N/A,FALSE,"Table of Contents";#N/A,#N/A,FALSE,"Overview";#N/A,#N/A,FALSE,"Data"}</definedName>
    <definedName name="_Key1" hidden="1">#REF!</definedName>
    <definedName name="_Key2" localSheetId="2" hidden="1">#REF!</definedName>
    <definedName name="_Key2" localSheetId="3" hidden="1">#REF!</definedName>
    <definedName name="_Key2" hidden="1">#REF!</definedName>
    <definedName name="_kyg867" localSheetId="2" hidden="1">{#N/A,#N/A,FALSE,"Table of Contents";#N/A,#N/A,FALSE,"Overview";#N/A,#N/A,FALSE,"Data"}</definedName>
    <definedName name="_kyg867" localSheetId="3" hidden="1">{#N/A,#N/A,FALSE,"Table of Contents";#N/A,#N/A,FALSE,"Overview";#N/A,#N/A,FALSE,"Data"}</definedName>
    <definedName name="_kyg867" hidden="1">{#N/A,#N/A,FALSE,"Table of Contents";#N/A,#N/A,FALSE,"Overview";#N/A,#N/A,FALSE,"Data"}</definedName>
    <definedName name="_Order1" hidden="1">255</definedName>
    <definedName name="_Order2" hidden="1">255</definedName>
    <definedName name="_Q5" localSheetId="2" hidden="1">{#N/A,#N/A,FALSE,"CA";#N/A,#N/A,FALSE,"CN";#N/A,#N/A,FALSE,"Inv";#N/A,#N/A,FALSE,"Inv Acc";"Miguel_balance",#N/A,FALSE,"Bal";#N/A,#N/A,FALSE,"Plantilla";#N/A,#N/A,FALSE,"CA (2)";#N/A,#N/A,FALSE,"CN (2)"}</definedName>
    <definedName name="_Q5" localSheetId="3" hidden="1">{#N/A,#N/A,FALSE,"CA";#N/A,#N/A,FALSE,"CN";#N/A,#N/A,FALSE,"Inv";#N/A,#N/A,FALSE,"Inv Acc";"Miguel_balance",#N/A,FALSE,"Bal";#N/A,#N/A,FALSE,"Plantilla";#N/A,#N/A,FALSE,"CA (2)";#N/A,#N/A,FALSE,"CN (2)"}</definedName>
    <definedName name="_Q5" hidden="1">{#N/A,#N/A,FALSE,"CA";#N/A,#N/A,FALSE,"CN";#N/A,#N/A,FALSE,"Inv";#N/A,#N/A,FALSE,"Inv Acc";"Miguel_balance",#N/A,FALSE,"Bal";#N/A,#N/A,FALSE,"Plantilla";#N/A,#N/A,FALSE,"CA (2)";#N/A,#N/A,FALSE,"CN (2)"}</definedName>
    <definedName name="_Sort" localSheetId="2" hidden="1">#REF!</definedName>
    <definedName name="_Sort" localSheetId="3" hidden="1">#REF!</definedName>
    <definedName name="_Sort" hidden="1">#REF!</definedName>
    <definedName name="_Table2_In1" localSheetId="2" hidden="1">#REF!</definedName>
    <definedName name="_Table2_In1" localSheetId="3" hidden="1">#REF!</definedName>
    <definedName name="_Table2_In1" hidden="1">#REF!</definedName>
    <definedName name="_Table2_Out" localSheetId="2" hidden="1">#REF!</definedName>
    <definedName name="_Table2_Out" localSheetId="3" hidden="1">#REF!</definedName>
    <definedName name="_Table2_Out" hidden="1">#REF!</definedName>
    <definedName name="A" localSheetId="2" hidden="1">{"Area1",#N/A,TRUE,"Obiettivo";"Area2",#N/A,TRUE,"Dati per Direzione"}</definedName>
    <definedName name="A" localSheetId="3" hidden="1">{"Area1",#N/A,TRUE,"Obiettivo";"Area2",#N/A,TRUE,"Dati per Direzione"}</definedName>
    <definedName name="A" hidden="1">{"Area1",#N/A,TRUE,"Obiettivo";"Area2",#N/A,TRUE,"Dati per Direzione"}</definedName>
    <definedName name="aa" localSheetId="2" hidden="1">{#N/A,#N/A,FALSE,"Table of Contents";#N/A,#N/A,FALSE,"Overview";#N/A,#N/A,FALSE,"Data"}</definedName>
    <definedName name="aa" localSheetId="3" hidden="1">{#N/A,#N/A,FALSE,"Table of Contents";#N/A,#N/A,FALSE,"Overview";#N/A,#N/A,FALSE,"Data"}</definedName>
    <definedName name="aa" hidden="1">{#N/A,#N/A,FALSE,"Table of Contents";#N/A,#N/A,FALSE,"Overview";#N/A,#N/A,FALSE,"Data"}</definedName>
    <definedName name="AAA_DOCTOPS" hidden="1">"AAA_SET"</definedName>
    <definedName name="AAA_duser" hidden="1">"OFF"</definedName>
    <definedName name="aaaaaaaaaaaaaaaaaaaaa" localSheetId="2" hidden="1">{#N/A,#N/A,TRUE,"Allacciamenti 5 anni";#N/A,#N/A,TRUE,"Carico 5 anni";#N/A,#N/A,TRUE,"Qualità a) 5 anni";#N/A,#N/A,TRUE,"Qualità b) 5 anni";#N/A,#N/A,TRUE,"Impatto ambientale 5 anni";#N/A,#N/A,TRUE,"Adeg. tecnico 5 anni"}</definedName>
    <definedName name="aaaaaaaaaaaaaaaaaaaaa" localSheetId="3" hidden="1">{#N/A,#N/A,TRUE,"Allacciamenti 5 anni";#N/A,#N/A,TRUE,"Carico 5 anni";#N/A,#N/A,TRUE,"Qualità a) 5 anni";#N/A,#N/A,TRUE,"Qualità b) 5 anni";#N/A,#N/A,TRUE,"Impatto ambientale 5 anni";#N/A,#N/A,TRUE,"Adeg. tecnico 5 anni"}</definedName>
    <definedName name="aaaaaaaaaaaaaaaaaaaaa" hidden="1">{#N/A,#N/A,TRUE,"Allacciamenti 5 anni";#N/A,#N/A,TRUE,"Carico 5 anni";#N/A,#N/A,TRUE,"Qualità a) 5 anni";#N/A,#N/A,TRUE,"Qualità b) 5 anni";#N/A,#N/A,TRUE,"Impatto ambientale 5 anni";#N/A,#N/A,TRUE,"Adeg. tecnico 5 anni"}</definedName>
    <definedName name="AAB_Addin5" hidden="1">"AAB_Description for addin 5,Description for addin 5,Description for addin 5,Description for addin 5,Description for addin 5,Description for addin 5"</definedName>
    <definedName name="AAB_GSPPG" hidden="1">"AAB_Goldman Sachs PPG Chart Utilities 1.0g"</definedName>
    <definedName name="abc" hidden="1">#REF!</definedName>
    <definedName name="AccessDatabase" hidden="1">"D:\Sis\WIND_NETWORK\ANNO 2003\Consuntivi\DETTAGLIO ATTIVITA.mdb"</definedName>
    <definedName name="afsda" localSheetId="2" hidden="1">{#N/A,#N/A,FALSE,"Antony Financials";#N/A,#N/A,FALSE,"Cowboy Financials";#N/A,#N/A,FALSE,"Combined";#N/A,#N/A,FALSE,"Valuematrix";#N/A,#N/A,FALSE,"DCFAntony";#N/A,#N/A,FALSE,"DCFCowboy";#N/A,#N/A,FALSE,"DCFCombined"}</definedName>
    <definedName name="afsda" localSheetId="3" hidden="1">{#N/A,#N/A,FALSE,"Antony Financials";#N/A,#N/A,FALSE,"Cowboy Financials";#N/A,#N/A,FALSE,"Combined";#N/A,#N/A,FALSE,"Valuematrix";#N/A,#N/A,FALSE,"DCFAntony";#N/A,#N/A,FALSE,"DCFCowboy";#N/A,#N/A,FALSE,"DCFCombined"}</definedName>
    <definedName name="afsda" hidden="1">{#N/A,#N/A,FALSE,"Antony Financials";#N/A,#N/A,FALSE,"Cowboy Financials";#N/A,#N/A,FALSE,"Combined";#N/A,#N/A,FALSE,"Valuematrix";#N/A,#N/A,FALSE,"DCFAntony";#N/A,#N/A,FALSE,"DCFCowboy";#N/A,#N/A,FALSE,"DCFCombined"}</definedName>
    <definedName name="anscount" hidden="1">16</definedName>
    <definedName name="aprile" localSheetId="2" hidden="1">{"Area1",#N/A,TRUE,"Obiettivo";"Area2",#N/A,TRUE,"Dati per Direzione"}</definedName>
    <definedName name="aprile" localSheetId="3" hidden="1">{"Area1",#N/A,TRUE,"Obiettivo";"Area2",#N/A,TRUE,"Dati per Direzione"}</definedName>
    <definedName name="aprile" hidden="1">{"Area1",#N/A,TRUE,"Obiettivo";"Area2",#N/A,TRUE,"Dati per Direzione"}</definedName>
    <definedName name="aq" localSheetId="2" hidden="1">{#N/A,#N/A,FALSE,"FRPRD"}</definedName>
    <definedName name="aq" localSheetId="3" hidden="1">{#N/A,#N/A,FALSE,"FRPRD"}</definedName>
    <definedName name="aq" hidden="1">{#N/A,#N/A,FALSE,"FRPRD"}</definedName>
    <definedName name="ASAS" localSheetId="2" hidden="1">{"Area1",#N/A,TRUE,"Obiettivo";"Area2",#N/A,TRUE,"Dati per Direzione"}</definedName>
    <definedName name="ASAS" localSheetId="3" hidden="1">{"Area1",#N/A,TRUE,"Obiettivo";"Area2",#N/A,TRUE,"Dati per Direzione"}</definedName>
    <definedName name="ASAS" hidden="1">{"Area1",#N/A,TRUE,"Obiettivo";"Area2",#N/A,TRUE,"Dati per Direzione"}</definedName>
    <definedName name="asdsad" localSheetId="2" hidden="1">{#N/A,#N/A,TRUE,"Allacciamenti 5 anni";#N/A,#N/A,TRUE,"Carico 5 anni";#N/A,#N/A,TRUE,"Qualità a) 5 anni";#N/A,#N/A,TRUE,"Qualità b) 5 anni";#N/A,#N/A,TRUE,"Impatto ambientale 5 anni";#N/A,#N/A,TRUE,"Adeg. tecnico 5 anni"}</definedName>
    <definedName name="asdsad" localSheetId="3" hidden="1">{#N/A,#N/A,TRUE,"Allacciamenti 5 anni";#N/A,#N/A,TRUE,"Carico 5 anni";#N/A,#N/A,TRUE,"Qualità a) 5 anni";#N/A,#N/A,TRUE,"Qualità b) 5 anni";#N/A,#N/A,TRUE,"Impatto ambientale 5 anni";#N/A,#N/A,TRUE,"Adeg. tecnico 5 anni"}</definedName>
    <definedName name="asdsad" hidden="1">{#N/A,#N/A,TRUE,"Allacciamenti 5 anni";#N/A,#N/A,TRUE,"Carico 5 anni";#N/A,#N/A,TRUE,"Qualità a) 5 anni";#N/A,#N/A,TRUE,"Qualità b) 5 anni";#N/A,#N/A,TRUE,"Impatto ambientale 5 anni";#N/A,#N/A,TRUE,"Adeg. tecnico 5 anni"}</definedName>
    <definedName name="AUNA" localSheetId="2" hidden="1">{"Informes",#N/A,FALSE,"CA";"Informes",#N/A,FALSE,"CN";"Informes",#N/A,FALSE,"INVERSIONES";"Informes",#N/A,FALSE,"CN Oficial";"Informes",#N/A,FALSE,"CA Oficial";"Informes",#N/A,FALSE,"Res Datos Areas"}</definedName>
    <definedName name="AUNA" localSheetId="3" hidden="1">{"Informes",#N/A,FALSE,"CA";"Informes",#N/A,FALSE,"CN";"Informes",#N/A,FALSE,"INVERSIONES";"Informes",#N/A,FALSE,"CN Oficial";"Informes",#N/A,FALSE,"CA Oficial";"Informes",#N/A,FALSE,"Res Datos Areas"}</definedName>
    <definedName name="AUNA" hidden="1">{"Informes",#N/A,FALSE,"CA";"Informes",#N/A,FALSE,"CN";"Informes",#N/A,FALSE,"INVERSIONES";"Informes",#N/A,FALSE,"CN Oficial";"Informes",#N/A,FALSE,"CA Oficial";"Informes",#N/A,FALSE,"Res Datos Areas"}</definedName>
    <definedName name="b" localSheetId="2" hidden="1">{#N/A,#N/A,FALSE,"F-YLDS";#N/A,#N/A,FALSE,"ASP";#N/A,#N/A,FALSE,"FRPRD"}</definedName>
    <definedName name="b" localSheetId="3" hidden="1">{#N/A,#N/A,FALSE,"F-YLDS";#N/A,#N/A,FALSE,"ASP";#N/A,#N/A,FALSE,"FRPRD"}</definedName>
    <definedName name="b" hidden="1">{#N/A,#N/A,FALSE,"F-YLDS";#N/A,#N/A,FALSE,"ASP";#N/A,#N/A,FALSE,"FRPRD"}</definedName>
    <definedName name="bb" localSheetId="2" hidden="1">{#N/A,#N/A,FALSE,"Table of Contents";#N/A,#N/A,FALSE,"Overview";#N/A,#N/A,FALSE,"Data"}</definedName>
    <definedName name="bb" localSheetId="3" hidden="1">{#N/A,#N/A,FALSE,"Table of Contents";#N/A,#N/A,FALSE,"Overview";#N/A,#N/A,FALSE,"Data"}</definedName>
    <definedName name="bb" hidden="1">{#N/A,#N/A,FALSE,"Table of Contents";#N/A,#N/A,FALSE,"Overview";#N/A,#N/A,FALSE,"Data"}</definedName>
    <definedName name="bb_M0FDOTAzRTVBMTZBNDc2RE" hidden="1">#REF!</definedName>
    <definedName name="bb_MTk0NDE5QTI2NTVBNDM0Mz" hidden="1">#REF!</definedName>
    <definedName name="bb_RTRDMjFDM0I3NzRDNDAxQT" hidden="1">#REF!</definedName>
    <definedName name="bbb" localSheetId="2" hidden="1">{#N/A,#N/A,TRUE,"Allacciamenti 5 anni";#N/A,#N/A,TRUE,"Carico 5 anni";#N/A,#N/A,TRUE,"Qualità a) 5 anni";#N/A,#N/A,TRUE,"Qualità b) 5 anni";#N/A,#N/A,TRUE,"Impatto ambientale 5 anni";#N/A,#N/A,TRUE,"Adeg. tecnico 5 anni"}</definedName>
    <definedName name="bbb" localSheetId="3" hidden="1">{#N/A,#N/A,TRUE,"Allacciamenti 5 anni";#N/A,#N/A,TRUE,"Carico 5 anni";#N/A,#N/A,TRUE,"Qualità a) 5 anni";#N/A,#N/A,TRUE,"Qualità b) 5 anni";#N/A,#N/A,TRUE,"Impatto ambientale 5 anni";#N/A,#N/A,TRUE,"Adeg. tecnico 5 anni"}</definedName>
    <definedName name="bbb" hidden="1">{#N/A,#N/A,TRUE,"Allacciamenti 5 anni";#N/A,#N/A,TRUE,"Carico 5 anni";#N/A,#N/A,TRUE,"Qualità a) 5 anni";#N/A,#N/A,TRUE,"Qualità b) 5 anni";#N/A,#N/A,TRUE,"Impatto ambientale 5 anni";#N/A,#N/A,TRUE,"Adeg. tecnico 5 anni"}</definedName>
    <definedName name="belnew" localSheetId="2" hidden="1">{"IS",#N/A,FALSE,"IS";"RPTIS",#N/A,FALSE,"RPTIS";"STATS",#N/A,FALSE,"STATS";"CELL",#N/A,FALSE,"CELL";"BS",#N/A,FALSE,"BS"}</definedName>
    <definedName name="belnew" localSheetId="3" hidden="1">{"IS",#N/A,FALSE,"IS";"RPTIS",#N/A,FALSE,"RPTIS";"STATS",#N/A,FALSE,"STATS";"CELL",#N/A,FALSE,"CELL";"BS",#N/A,FALSE,"BS"}</definedName>
    <definedName name="belnew" hidden="1">{"IS",#N/A,FALSE,"IS";"RPTIS",#N/A,FALSE,"RPTIS";"STATS",#N/A,FALSE,"STATS";"CELL",#N/A,FALSE,"CELL";"BS",#N/A,FALSE,"BS"}</definedName>
    <definedName name="budget" localSheetId="2" hidden="1">{#N/A,#N/A,TRUE,"Allacciamenti 5 anni";#N/A,#N/A,TRUE,"Carico 5 anni";#N/A,#N/A,TRUE,"Qualità a) 5 anni";#N/A,#N/A,TRUE,"Qualità b) 5 anni";#N/A,#N/A,TRUE,"Impatto ambientale 5 anni";#N/A,#N/A,TRUE,"Adeg. tecnico 5 anni"}</definedName>
    <definedName name="budget" localSheetId="3" hidden="1">{#N/A,#N/A,TRUE,"Allacciamenti 5 anni";#N/A,#N/A,TRUE,"Carico 5 anni";#N/A,#N/A,TRUE,"Qualità a) 5 anni";#N/A,#N/A,TRUE,"Qualità b) 5 anni";#N/A,#N/A,TRUE,"Impatto ambientale 5 anni";#N/A,#N/A,TRUE,"Adeg. tecnico 5 anni"}</definedName>
    <definedName name="budget" hidden="1">{#N/A,#N/A,TRUE,"Allacciamenti 5 anni";#N/A,#N/A,TRUE,"Carico 5 anni";#N/A,#N/A,TRUE,"Qualità a) 5 anni";#N/A,#N/A,TRUE,"Qualità b) 5 anni";#N/A,#N/A,TRUE,"Impatto ambientale 5 anni";#N/A,#N/A,TRUE,"Adeg. tecnico 5 anni"}</definedName>
    <definedName name="caca" localSheetId="2" hidden="1">{"rawdata",#N/A,TRUE,"BT ";"in",#N/A,TRUE,"BT ";"rawdata",#N/A,TRUE,"CW ";"in",#N/A,TRUE,"CW ";"rawdata",#N/A,TRUE,"KPN";"in",#N/A,TRUE,"KPN";"rawdata",#N/A,TRUE,"OTE";"in",#N/A,TRUE,"OTE";"rawdata",#N/A,TRUE,"Port";"in",#N/A,TRUE,"Port";"rawdata",#N/A,TRUE,"SPT";"in",#N/A,TRUE,"SPT";"rawdata",#N/A,TRUE,"TD ";"in",#N/A,TRUE,"TD ";"rawdata",#N/A,TRUE,"TItal";"rawdata2",#N/A,TRUE,"TItal";"in",#N/A,TRUE,"TItal";"rawdata",#N/A,TRUE,"TdEsp";"in",#N/A,TRUE,"TdEsp";"rawdata",#N/A,TRUE,"Belg";"in",#N/A,TRUE,"Belg";"rawdata",#N/A,TRUE,"BEZEQ";"in",#N/A,TRUE,"BEZEQ";"rawdata",#N/A,TRUE,"DT ";"in",#N/A,TRUE,"DT ";"rawdata",#N/A,TRUE,"FT ";"in",#N/A,TRUE,"FT ";"rawdata",#N/A,TRUE,"MAT";"in",#N/A,TRUE,"MAT";"rawdata",#N/A,TRUE,"Eire";"in",#N/A,TRUE,"Eire";"rawdata",#N/A,TRUE,"TFin";"in",#N/A,TRUE,"TFin";"rawdata",#N/A,TRUE,"TNor";"in",#N/A,TRUE,"TNor";"rawdata",#N/A,TRUE,"Telia";"in",#N/A,TRUE,"Telia";"rawdata",#N/A,TRUE,"TPSA";"in",#N/A,TRUE,"TPSA";"rawdata",#N/A,TRUE,"TSAfr";"in",#N/A,TRUE,"TSAfr";"rawdata",#N/A,TRUE,"Turk";"in",#N/A,TRUE,"Turk"}</definedName>
    <definedName name="caca" localSheetId="3" hidden="1">{"rawdata",#N/A,TRUE,"BT ";"in",#N/A,TRUE,"BT ";"rawdata",#N/A,TRUE,"CW ";"in",#N/A,TRUE,"CW ";"rawdata",#N/A,TRUE,"KPN";"in",#N/A,TRUE,"KPN";"rawdata",#N/A,TRUE,"OTE";"in",#N/A,TRUE,"OTE";"rawdata",#N/A,TRUE,"Port";"in",#N/A,TRUE,"Port";"rawdata",#N/A,TRUE,"SPT";"in",#N/A,TRUE,"SPT";"rawdata",#N/A,TRUE,"TD ";"in",#N/A,TRUE,"TD ";"rawdata",#N/A,TRUE,"TItal";"rawdata2",#N/A,TRUE,"TItal";"in",#N/A,TRUE,"TItal";"rawdata",#N/A,TRUE,"TdEsp";"in",#N/A,TRUE,"TdEsp";"rawdata",#N/A,TRUE,"Belg";"in",#N/A,TRUE,"Belg";"rawdata",#N/A,TRUE,"BEZEQ";"in",#N/A,TRUE,"BEZEQ";"rawdata",#N/A,TRUE,"DT ";"in",#N/A,TRUE,"DT ";"rawdata",#N/A,TRUE,"FT ";"in",#N/A,TRUE,"FT ";"rawdata",#N/A,TRUE,"MAT";"in",#N/A,TRUE,"MAT";"rawdata",#N/A,TRUE,"Eire";"in",#N/A,TRUE,"Eire";"rawdata",#N/A,TRUE,"TFin";"in",#N/A,TRUE,"TFin";"rawdata",#N/A,TRUE,"TNor";"in",#N/A,TRUE,"TNor";"rawdata",#N/A,TRUE,"Telia";"in",#N/A,TRUE,"Telia";"rawdata",#N/A,TRUE,"TPSA";"in",#N/A,TRUE,"TPSA";"rawdata",#N/A,TRUE,"TSAfr";"in",#N/A,TRUE,"TSAfr";"rawdata",#N/A,TRUE,"Turk";"in",#N/A,TRUE,"Turk"}</definedName>
    <definedName name="caca" hidden="1">{"rawdata",#N/A,TRUE,"BT ";"in",#N/A,TRUE,"BT ";"rawdata",#N/A,TRUE,"CW ";"in",#N/A,TRUE,"CW ";"rawdata",#N/A,TRUE,"KPN";"in",#N/A,TRUE,"KPN";"rawdata",#N/A,TRUE,"OTE";"in",#N/A,TRUE,"OTE";"rawdata",#N/A,TRUE,"Port";"in",#N/A,TRUE,"Port";"rawdata",#N/A,TRUE,"SPT";"in",#N/A,TRUE,"SPT";"rawdata",#N/A,TRUE,"TD ";"in",#N/A,TRUE,"TD ";"rawdata",#N/A,TRUE,"TItal";"rawdata2",#N/A,TRUE,"TItal";"in",#N/A,TRUE,"TItal";"rawdata",#N/A,TRUE,"TdEsp";"in",#N/A,TRUE,"TdEsp";"rawdata",#N/A,TRUE,"Belg";"in",#N/A,TRUE,"Belg";"rawdata",#N/A,TRUE,"BEZEQ";"in",#N/A,TRUE,"BEZEQ";"rawdata",#N/A,TRUE,"DT ";"in",#N/A,TRUE,"DT ";"rawdata",#N/A,TRUE,"FT ";"in",#N/A,TRUE,"FT ";"rawdata",#N/A,TRUE,"MAT";"in",#N/A,TRUE,"MAT";"rawdata",#N/A,TRUE,"Eire";"in",#N/A,TRUE,"Eire";"rawdata",#N/A,TRUE,"TFin";"in",#N/A,TRUE,"TFin";"rawdata",#N/A,TRUE,"TNor";"in",#N/A,TRUE,"TNor";"rawdata",#N/A,TRUE,"Telia";"in",#N/A,TRUE,"Telia";"rawdata",#N/A,TRUE,"TPSA";"in",#N/A,TRUE,"TPSA";"rawdata",#N/A,TRUE,"TSAfr";"in",#N/A,TRUE,"TSAfr";"rawdata",#N/A,TRUE,"Turk";"in",#N/A,TRUE,"Turk"}</definedName>
    <definedName name="caccc" localSheetId="2" hidden="1">{#N/A,#N/A,FALSE,"Antony Financials";#N/A,#N/A,FALSE,"Cowboy Financials";#N/A,#N/A,FALSE,"Combined";#N/A,#N/A,FALSE,"Valuematrix";#N/A,#N/A,FALSE,"DCFAntony";#N/A,#N/A,FALSE,"DCFCowboy";#N/A,#N/A,FALSE,"DCFCombined"}</definedName>
    <definedName name="caccc" localSheetId="3" hidden="1">{#N/A,#N/A,FALSE,"Antony Financials";#N/A,#N/A,FALSE,"Cowboy Financials";#N/A,#N/A,FALSE,"Combined";#N/A,#N/A,FALSE,"Valuematrix";#N/A,#N/A,FALSE,"DCFAntony";#N/A,#N/A,FALSE,"DCFCowboy";#N/A,#N/A,FALSE,"DCFCombined"}</definedName>
    <definedName name="caccc" hidden="1">{#N/A,#N/A,FALSE,"Antony Financials";#N/A,#N/A,FALSE,"Cowboy Financials";#N/A,#N/A,FALSE,"Combined";#N/A,#N/A,FALSE,"Valuematrix";#N/A,#N/A,FALSE,"DCFAntony";#N/A,#N/A,FALSE,"DCFCowboy";#N/A,#N/A,FALSE,"DCFCombined"}</definedName>
    <definedName name="casdc" localSheetId="2" hidden="1">{"Employee Efficiency",#N/A,FALSE,"Benchmarking"}</definedName>
    <definedName name="casdc" localSheetId="3" hidden="1">{"Employee Efficiency",#N/A,FALSE,"Benchmarking"}</definedName>
    <definedName name="casdc" hidden="1">{"Employee Efficiency",#N/A,FALSE,"Benchmarking"}</definedName>
    <definedName name="cb_sChart41E9A35_opts" hidden="1">"1, 9, 1, False, 2, False, False, , 0, False, True, 1, 1"</definedName>
    <definedName name="CBWorkbookPriority" hidden="1">-1248133618</definedName>
    <definedName name="cc" localSheetId="2" hidden="1">{#N/A,#N/A,FALSE,"Table of Contents";#N/A,#N/A,FALSE,"Overview";#N/A,#N/A,FALSE,"Data"}</definedName>
    <definedName name="cc" localSheetId="3" hidden="1">{#N/A,#N/A,FALSE,"Table of Contents";#N/A,#N/A,FALSE,"Overview";#N/A,#N/A,FALSE,"Data"}</definedName>
    <definedName name="cc" hidden="1">{#N/A,#N/A,FALSE,"Table of Contents";#N/A,#N/A,FALSE,"Overview";#N/A,#N/A,FALSE,"Data"}</definedName>
    <definedName name="cccc" localSheetId="2" hidden="1">{#N/A,#N/A,FALSE,"CreditStat";#N/A,#N/A,FALSE,"SPbrkup";#N/A,#N/A,FALSE,"MerSPsyn";#N/A,#N/A,FALSE,"MerSPwKCsyn";#N/A,#N/A,FALSE,"MerSPwKCsyn (2)";#N/A,#N/A,FALSE,"CreditStat (2)"}</definedName>
    <definedName name="cccc" localSheetId="3" hidden="1">{#N/A,#N/A,FALSE,"CreditStat";#N/A,#N/A,FALSE,"SPbrkup";#N/A,#N/A,FALSE,"MerSPsyn";#N/A,#N/A,FALSE,"MerSPwKCsyn";#N/A,#N/A,FALSE,"MerSPwKCsyn (2)";#N/A,#N/A,FALSE,"CreditStat (2)"}</definedName>
    <definedName name="cccc" hidden="1">{#N/A,#N/A,FALSE,"CreditStat";#N/A,#N/A,FALSE,"SPbrkup";#N/A,#N/A,FALSE,"MerSPsyn";#N/A,#N/A,FALSE,"MerSPwKCsyn";#N/A,#N/A,FALSE,"MerSPwKCsyn (2)";#N/A,#N/A,FALSE,"CreditStat (2)"}</definedName>
    <definedName name="cd" localSheetId="2" hidden="1">{#N/A,#N/A,FALSE,"FRPRD"}</definedName>
    <definedName name="cd" localSheetId="3" hidden="1">{#N/A,#N/A,FALSE,"FRPRD"}</definedName>
    <definedName name="cd" hidden="1">{#N/A,#N/A,FALSE,"FRPRD"}</definedName>
    <definedName name="cdcas" localSheetId="2"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cdcas" localSheetId="3"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cdcas"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cdsc" localSheetId="2" hidden="1">{"orixcsc",#N/A,FALSE,"ORIX CSC";"orixcsc2",#N/A,FALSE,"ORIX CSC"}</definedName>
    <definedName name="cdsc" localSheetId="3" hidden="1">{"orixcsc",#N/A,FALSE,"ORIX CSC";"orixcsc2",#N/A,FALSE,"ORIX CSC"}</definedName>
    <definedName name="cdsc" hidden="1">{"orixcsc",#N/A,FALSE,"ORIX CSC";"orixcsc2",#N/A,FALSE,"ORIX CSC"}</definedName>
    <definedName name="Chart2_Label_2" localSheetId="2" hidden="1">#REF!</definedName>
    <definedName name="Chart2_Label_2" localSheetId="3" hidden="1">#REF!</definedName>
    <definedName name="Chart2_Label_2" hidden="1">#REF!</definedName>
    <definedName name="Chart3_Label_2" localSheetId="2" hidden="1">#REF!</definedName>
    <definedName name="Chart3_Label_2" localSheetId="3" hidden="1">#REF!</definedName>
    <definedName name="Chart3_Label_2" hidden="1">#REF!</definedName>
    <definedName name="coun" localSheetId="2" hidden="1">{#N/A,#N/A,FALSE,"Assessment";#N/A,#N/A,FALSE,"Staffing";#N/A,#N/A,FALSE,"Hires";#N/A,#N/A,FALSE,"Assumptions"}</definedName>
    <definedName name="coun" localSheetId="3" hidden="1">{#N/A,#N/A,FALSE,"Assessment";#N/A,#N/A,FALSE,"Staffing";#N/A,#N/A,FALSE,"Hires";#N/A,#N/A,FALSE,"Assumptions"}</definedName>
    <definedName name="coun" hidden="1">{#N/A,#N/A,FALSE,"Assessment";#N/A,#N/A,FALSE,"Staffing";#N/A,#N/A,FALSE,"Hires";#N/A,#N/A,FALSE,"Assumptions"}</definedName>
    <definedName name="COUNT2" localSheetId="2" hidden="1">{#N/A,#N/A,FALSE,"Assessment";#N/A,#N/A,FALSE,"Staffing";#N/A,#N/A,FALSE,"Hires";#N/A,#N/A,FALSE,"Assumptions"}</definedName>
    <definedName name="COUNT2" localSheetId="3" hidden="1">{#N/A,#N/A,FALSE,"Assessment";#N/A,#N/A,FALSE,"Staffing";#N/A,#N/A,FALSE,"Hires";#N/A,#N/A,FALSE,"Assumptions"}</definedName>
    <definedName name="COUNT2" hidden="1">{#N/A,#N/A,FALSE,"Assessment";#N/A,#N/A,FALSE,"Staffing";#N/A,#N/A,FALSE,"Hires";#N/A,#N/A,FALSE,"Assumptions"}</definedName>
    <definedName name="COUNTRY" localSheetId="2" hidden="1">{#N/A,#N/A,FALSE,"Assessment";#N/A,#N/A,FALSE,"Staffing";#N/A,#N/A,FALSE,"Hires";#N/A,#N/A,FALSE,"Assumptions"}</definedName>
    <definedName name="COUNTRY" localSheetId="3" hidden="1">{#N/A,#N/A,FALSE,"Assessment";#N/A,#N/A,FALSE,"Staffing";#N/A,#N/A,FALSE,"Hires";#N/A,#N/A,FALSE,"Assumptions"}</definedName>
    <definedName name="COUNTRY" hidden="1">{#N/A,#N/A,FALSE,"Assessment";#N/A,#N/A,FALSE,"Staffing";#N/A,#N/A,FALSE,"Hires";#N/A,#N/A,FALSE,"Assumptions"}</definedName>
    <definedName name="d" localSheetId="2" hidden="1">{#N/A,#N/A,FALSE,"F-YLDS";#N/A,#N/A,FALSE,"ASP";#N/A,#N/A,FALSE,"FRPRD"}</definedName>
    <definedName name="d" localSheetId="3" hidden="1">{#N/A,#N/A,FALSE,"F-YLDS";#N/A,#N/A,FALSE,"ASP";#N/A,#N/A,FALSE,"FRPRD"}</definedName>
    <definedName name="d" hidden="1">{#N/A,#N/A,FALSE,"F-YLDS";#N/A,#N/A,FALSE,"ASP";#N/A,#N/A,FALSE,"FRPRD"}</definedName>
    <definedName name="daaqfq" localSheetId="2" hidden="1">{"Tarifica91",#N/A,FALSE,"Tariffs";"Tarifica92",#N/A,FALSE,"Tariffs";"Tarifica93",#N/A,FALSE,"Tariffs";"Tarifica94",#N/A,FALSE,"Tariffs";"Tarifica95",#N/A,FALSE,"Tariffs";"Tarifica96",#N/A,FALSE,"Tariffs"}</definedName>
    <definedName name="daaqfq" localSheetId="3" hidden="1">{"Tarifica91",#N/A,FALSE,"Tariffs";"Tarifica92",#N/A,FALSE,"Tariffs";"Tarifica93",#N/A,FALSE,"Tariffs";"Tarifica94",#N/A,FALSE,"Tariffs";"Tarifica95",#N/A,FALSE,"Tariffs";"Tarifica96",#N/A,FALSE,"Tariffs"}</definedName>
    <definedName name="daaqfq" hidden="1">{"Tarifica91",#N/A,FALSE,"Tariffs";"Tarifica92",#N/A,FALSE,"Tariffs";"Tarifica93",#N/A,FALSE,"Tariffs";"Tarifica94",#N/A,FALSE,"Tariffs";"Tarifica95",#N/A,FALSE,"Tariffs";"Tarifica96",#N/A,FALSE,"Tariffs"}</definedName>
    <definedName name="dcc" localSheetId="2" hidden="1">{"mgmt forecast",#N/A,FALSE,"Mgmt Forecast";"dcf table",#N/A,FALSE,"Mgmt Forecast";"sensitivity",#N/A,FALSE,"Mgmt Forecast";"table inputs",#N/A,FALSE,"Mgmt Forecast";"calculations",#N/A,FALSE,"Mgmt Forecast"}</definedName>
    <definedName name="dcc" localSheetId="3" hidden="1">{"mgmt forecast",#N/A,FALSE,"Mgmt Forecast";"dcf table",#N/A,FALSE,"Mgmt Forecast";"sensitivity",#N/A,FALSE,"Mgmt Forecast";"table inputs",#N/A,FALSE,"Mgmt Forecast";"calculations",#N/A,FALSE,"Mgmt Forecast"}</definedName>
    <definedName name="dcc" hidden="1">{"mgmt forecast",#N/A,FALSE,"Mgmt Forecast";"dcf table",#N/A,FALSE,"Mgmt Forecast";"sensitivity",#N/A,FALSE,"Mgmt Forecast";"table inputs",#N/A,FALSE,"Mgmt Forecast";"calculations",#N/A,FALSE,"Mgmt Forecast"}</definedName>
    <definedName name="DD" localSheetId="2" hidden="1">{#N/A,#N/A,TRUE,"Allacciamenti 5 anni";#N/A,#N/A,TRUE,"Carico 5 anni";#N/A,#N/A,TRUE,"Qualità a) 5 anni";#N/A,#N/A,TRUE,"Qualità b) 5 anni";#N/A,#N/A,TRUE,"Impatto ambientale 5 anni";#N/A,#N/A,TRUE,"Adeg. tecnico 5 anni"}</definedName>
    <definedName name="DD" localSheetId="3" hidden="1">{#N/A,#N/A,TRUE,"Allacciamenti 5 anni";#N/A,#N/A,TRUE,"Carico 5 anni";#N/A,#N/A,TRUE,"Qualità a) 5 anni";#N/A,#N/A,TRUE,"Qualità b) 5 anni";#N/A,#N/A,TRUE,"Impatto ambientale 5 anni";#N/A,#N/A,TRUE,"Adeg. tecnico 5 anni"}</definedName>
    <definedName name="DD" hidden="1">{#N/A,#N/A,TRUE,"Allacciamenti 5 anni";#N/A,#N/A,TRUE,"Carico 5 anni";#N/A,#N/A,TRUE,"Qualità a) 5 anni";#N/A,#N/A,TRUE,"Qualità b) 5 anni";#N/A,#N/A,TRUE,"Impatto ambientale 5 anni";#N/A,#N/A,TRUE,"Adeg. tecnico 5 anni"}</definedName>
    <definedName name="DDD" localSheetId="2" hidden="1">{#N/A,#N/A,TRUE,"Allacciamenti 5 anni";#N/A,#N/A,TRUE,"Carico 5 anni";#N/A,#N/A,TRUE,"Qualità a) 5 anni";#N/A,#N/A,TRUE,"Qualità b) 5 anni";#N/A,#N/A,TRUE,"Impatto ambientale 5 anni";#N/A,#N/A,TRUE,"Adeg. tecnico 5 anni"}</definedName>
    <definedName name="DDD" localSheetId="3" hidden="1">{#N/A,#N/A,TRUE,"Allacciamenti 5 anni";#N/A,#N/A,TRUE,"Carico 5 anni";#N/A,#N/A,TRUE,"Qualità a) 5 anni";#N/A,#N/A,TRUE,"Qualità b) 5 anni";#N/A,#N/A,TRUE,"Impatto ambientale 5 anni";#N/A,#N/A,TRUE,"Adeg. tecnico 5 anni"}</definedName>
    <definedName name="DDD" hidden="1">{#N/A,#N/A,TRUE,"Allacciamenti 5 anni";#N/A,#N/A,TRUE,"Carico 5 anni";#N/A,#N/A,TRUE,"Qualità a) 5 anni";#N/A,#N/A,TRUE,"Qualità b) 5 anni";#N/A,#N/A,TRUE,"Impatto ambientale 5 anni";#N/A,#N/A,TRUE,"Adeg. tecnico 5 anni"}</definedName>
    <definedName name="dddd" localSheetId="2" hidden="1">{"'Scheda bianca'!$A$1:$L$42"}</definedName>
    <definedName name="dddd" localSheetId="3" hidden="1">{"'Scheda bianca'!$A$1:$L$42"}</definedName>
    <definedName name="dddd" hidden="1">{"'Scheda bianca'!$A$1:$L$42"}</definedName>
    <definedName name="dddddd" localSheetId="2" hidden="1">{#N/A,#N/A,TRUE,"Allacciamenti 5 anni";#N/A,#N/A,TRUE,"Carico 5 anni";#N/A,#N/A,TRUE,"Qualità a) 5 anni";#N/A,#N/A,TRUE,"Qualità b) 5 anni";#N/A,#N/A,TRUE,"Impatto ambientale 5 anni";#N/A,#N/A,TRUE,"Adeg. tecnico 5 anni"}</definedName>
    <definedName name="dddddd" localSheetId="3" hidden="1">{#N/A,#N/A,TRUE,"Allacciamenti 5 anni";#N/A,#N/A,TRUE,"Carico 5 anni";#N/A,#N/A,TRUE,"Qualità a) 5 anni";#N/A,#N/A,TRUE,"Qualità b) 5 anni";#N/A,#N/A,TRUE,"Impatto ambientale 5 anni";#N/A,#N/A,TRUE,"Adeg. tecnico 5 anni"}</definedName>
    <definedName name="dddddd" hidden="1">{#N/A,#N/A,TRUE,"Allacciamenti 5 anni";#N/A,#N/A,TRUE,"Carico 5 anni";#N/A,#N/A,TRUE,"Qualità a) 5 anni";#N/A,#N/A,TRUE,"Qualità b) 5 anni";#N/A,#N/A,TRUE,"Impatto ambientale 5 anni";#N/A,#N/A,TRUE,"Adeg. tecnico 5 anni"}</definedName>
    <definedName name="df" localSheetId="2" hidden="1">{#N/A,#N/A,FALSE,"FRPRD"}</definedName>
    <definedName name="df" localSheetId="3" hidden="1">{#N/A,#N/A,FALSE,"FRPRD"}</definedName>
    <definedName name="df" hidden="1">{#N/A,#N/A,FALSE,"FRPRD"}</definedName>
    <definedName name="dfadf" localSheetId="2" hidden="1">{"Line Efficiency",#N/A,FALSE,"Benchmarking"}</definedName>
    <definedName name="dfadf" localSheetId="3" hidden="1">{"Line Efficiency",#N/A,FALSE,"Benchmarking"}</definedName>
    <definedName name="dfadf" hidden="1">{"Line Efficiency",#N/A,FALSE,"Benchmarking"}</definedName>
    <definedName name="dfadfa" localSheetId="2" hidden="1">{#N/A,#N/A,FALSE,"Spain MKT";#N/A,#N/A,FALSE,"Assumptions";#N/A,#N/A,FALSE,"Adve";#N/A,#N/A,FALSE,"E-Commerce";#N/A,#N/A,FALSE,"Opex";#N/A,#N/A,FALSE,"P&amp;L";#N/A,#N/A,FALSE,"FCF &amp; DCF"}</definedName>
    <definedName name="dfadfa" localSheetId="3" hidden="1">{#N/A,#N/A,FALSE,"Spain MKT";#N/A,#N/A,FALSE,"Assumptions";#N/A,#N/A,FALSE,"Adve";#N/A,#N/A,FALSE,"E-Commerce";#N/A,#N/A,FALSE,"Opex";#N/A,#N/A,FALSE,"P&amp;L";#N/A,#N/A,FALSE,"FCF &amp; DCF"}</definedName>
    <definedName name="dfadfa" hidden="1">{#N/A,#N/A,FALSE,"Spain MKT";#N/A,#N/A,FALSE,"Assumptions";#N/A,#N/A,FALSE,"Adve";#N/A,#N/A,FALSE,"E-Commerce";#N/A,#N/A,FALSE,"Opex";#N/A,#N/A,FALSE,"P&amp;L";#N/A,#N/A,FALSE,"FCF &amp; DCF"}</definedName>
    <definedName name="dfaf" localSheetId="2" hidden="1">{"cap_structure",#N/A,FALSE,"Graph-Mkt Cap";"price",#N/A,FALSE,"Graph-Price";"ebit",#N/A,FALSE,"Graph-EBITDA";"ebitda",#N/A,FALSE,"Graph-EBITDA"}</definedName>
    <definedName name="dfaf" localSheetId="3" hidden="1">{"cap_structure",#N/A,FALSE,"Graph-Mkt Cap";"price",#N/A,FALSE,"Graph-Price";"ebit",#N/A,FALSE,"Graph-EBITDA";"ebitda",#N/A,FALSE,"Graph-EBITDA"}</definedName>
    <definedName name="dfaf" hidden="1">{"cap_structure",#N/A,FALSE,"Graph-Mkt Cap";"price",#N/A,FALSE,"Graph-Price";"ebit",#N/A,FALSE,"Graph-EBITDA";"ebitda",#N/A,FALSE,"Graph-EBITDA"}</definedName>
    <definedName name="dfafa" localSheetId="2" hidden="1">{"summary1",#N/A,TRUE,"Comps";"summary2",#N/A,TRUE,"Comps";"summary3",#N/A,TRUE,"Comps"}</definedName>
    <definedName name="dfafa" localSheetId="3" hidden="1">{"summary1",#N/A,TRUE,"Comps";"summary2",#N/A,TRUE,"Comps";"summary3",#N/A,TRUE,"Comps"}</definedName>
    <definedName name="dfafa" hidden="1">{"summary1",#N/A,TRUE,"Comps";"summary2",#N/A,TRUE,"Comps";"summary3",#N/A,TRUE,"Comps"}</definedName>
    <definedName name="dfafadfs" localSheetId="2" hidden="1">{"standalone1",#N/A,FALSE,"DCFBase";"standalone2",#N/A,FALSE,"DCFBase"}</definedName>
    <definedName name="dfafadfs" localSheetId="3" hidden="1">{"standalone1",#N/A,FALSE,"DCFBase";"standalone2",#N/A,FALSE,"DCFBase"}</definedName>
    <definedName name="dfafadfs" hidden="1">{"standalone1",#N/A,FALSE,"DCFBase";"standalone2",#N/A,FALSE,"DCFBase"}</definedName>
    <definedName name="dfafas" localSheetId="2" hidden="1">{#N/A,#N/A,FALSE,"CreditStat";#N/A,#N/A,FALSE,"SPbrkup";#N/A,#N/A,FALSE,"MerSPsyn";#N/A,#N/A,FALSE,"MerSPwKCsyn";#N/A,#N/A,FALSE,"MerSPwKCsyn (2)";#N/A,#N/A,FALSE,"CreditStat (2)"}</definedName>
    <definedName name="dfafas" localSheetId="3" hidden="1">{#N/A,#N/A,FALSE,"CreditStat";#N/A,#N/A,FALSE,"SPbrkup";#N/A,#N/A,FALSE,"MerSPsyn";#N/A,#N/A,FALSE,"MerSPwKCsyn";#N/A,#N/A,FALSE,"MerSPwKCsyn (2)";#N/A,#N/A,FALSE,"CreditStat (2)"}</definedName>
    <definedName name="dfafas" hidden="1">{#N/A,#N/A,FALSE,"CreditStat";#N/A,#N/A,FALSE,"SPbrkup";#N/A,#N/A,FALSE,"MerSPsyn";#N/A,#N/A,FALSE,"MerSPwKCsyn";#N/A,#N/A,FALSE,"MerSPwKCsyn (2)";#N/A,#N/A,FALSE,"CreditStat (2)"}</definedName>
    <definedName name="dfas" localSheetId="2" hidden="1">{#N/A,#N/A,FALSE,"Contribution Analysis"}</definedName>
    <definedName name="dfas" localSheetId="3" hidden="1">{#N/A,#N/A,FALSE,"Contribution Analysis"}</definedName>
    <definedName name="dfas" hidden="1">{#N/A,#N/A,FALSE,"Contribution Analysis"}</definedName>
    <definedName name="dfasd" localSheetId="2" hidden="1">{"Tarifica91",#N/A,FALSE,"Tariffs";"Tarifica92",#N/A,FALSE,"Tariffs";"Tarifica93",#N/A,FALSE,"Tariffs";"Tarifica94",#N/A,FALSE,"Tariffs";"Tarifica95",#N/A,FALSE,"Tariffs";"Tarifica96",#N/A,FALSE,"Tariffs"}</definedName>
    <definedName name="dfasd" localSheetId="3" hidden="1">{"Tarifica91",#N/A,FALSE,"Tariffs";"Tarifica92",#N/A,FALSE,"Tariffs";"Tarifica93",#N/A,FALSE,"Tariffs";"Tarifica94",#N/A,FALSE,"Tariffs";"Tarifica95",#N/A,FALSE,"Tariffs";"Tarifica96",#N/A,FALSE,"Tariffs"}</definedName>
    <definedName name="dfasd" hidden="1">{"Tarifica91",#N/A,FALSE,"Tariffs";"Tarifica92",#N/A,FALSE,"Tariffs";"Tarifica93",#N/A,FALSE,"Tariffs";"Tarifica94",#N/A,FALSE,"Tariffs";"Tarifica95",#N/A,FALSE,"Tariffs";"Tarifica96",#N/A,FALSE,"Tariffs"}</definedName>
    <definedName name="dfasdfa" localSheetId="2" hidden="1">{"mgmt forecast",#N/A,FALSE,"Mgmt Forecast";"dcf table",#N/A,FALSE,"Mgmt Forecast";"sensitivity",#N/A,FALSE,"Mgmt Forecast";"table inputs",#N/A,FALSE,"Mgmt Forecast";"calculations",#N/A,FALSE,"Mgmt Forecast"}</definedName>
    <definedName name="dfasdfa" localSheetId="3" hidden="1">{"mgmt forecast",#N/A,FALSE,"Mgmt Forecast";"dcf table",#N/A,FALSE,"Mgmt Forecast";"sensitivity",#N/A,FALSE,"Mgmt Forecast";"table inputs",#N/A,FALSE,"Mgmt Forecast";"calculations",#N/A,FALSE,"Mgmt Forecast"}</definedName>
    <definedName name="dfasdfa" hidden="1">{"mgmt forecast",#N/A,FALSE,"Mgmt Forecast";"dcf table",#N/A,FALSE,"Mgmt Forecast";"sensitivity",#N/A,FALSE,"Mgmt Forecast";"table inputs",#N/A,FALSE,"Mgmt Forecast";"calculations",#N/A,FALSE,"Mgmt Forecast"}</definedName>
    <definedName name="dfasdfc" localSheetId="2" hidden="1">{"coverall",#N/A,FALSE,"Definitions";"cover1",#N/A,FALSE,"Definitions";"cover2",#N/A,FALSE,"Definitions";"cover3",#N/A,FALSE,"Definitions";"cover4",#N/A,FALSE,"Definitions";"cover5",#N/A,FALSE,"Definitions";"blank",#N/A,FALSE,"Definitions"}</definedName>
    <definedName name="dfasdfc" localSheetId="3" hidden="1">{"coverall",#N/A,FALSE,"Definitions";"cover1",#N/A,FALSE,"Definitions";"cover2",#N/A,FALSE,"Definitions";"cover3",#N/A,FALSE,"Definitions";"cover4",#N/A,FALSE,"Definitions";"cover5",#N/A,FALSE,"Definitions";"blank",#N/A,FALSE,"Definitions"}</definedName>
    <definedName name="dfasdfc" hidden="1">{"coverall",#N/A,FALSE,"Definitions";"cover1",#N/A,FALSE,"Definitions";"cover2",#N/A,FALSE,"Definitions";"cover3",#N/A,FALSE,"Definitions";"cover4",#N/A,FALSE,"Definitions";"cover5",#N/A,FALSE,"Definitions";"blank",#N/A,FALSE,"Definitions"}</definedName>
    <definedName name="dfgdf" localSheetId="2" hidden="1">{"'Finale (2)'!$A$2:$C$3"}</definedName>
    <definedName name="dfgdf" localSheetId="3" hidden="1">{"'Finale (2)'!$A$2:$C$3"}</definedName>
    <definedName name="dfgdf" hidden="1">{"'Finale (2)'!$A$2:$C$3"}</definedName>
    <definedName name="dhdhd" localSheetId="2"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dhdhd" localSheetId="3"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dhdhd"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dqpoie" localSheetId="2" hidden="1">{"subs",#N/A,FALSE,"database ";"proportional",#N/A,FALSE,"database "}</definedName>
    <definedName name="dqpoie" localSheetId="3" hidden="1">{"subs",#N/A,FALSE,"database ";"proportional",#N/A,FALSE,"database "}</definedName>
    <definedName name="dqpoie" hidden="1">{"subs",#N/A,FALSE,"database ";"proportional",#N/A,FALSE,"database "}</definedName>
    <definedName name="dsa" localSheetId="2" hidden="1">{#N/A,#N/A,TRUE,"Allacciamenti 5 anni";#N/A,#N/A,TRUE,"Carico 5 anni";#N/A,#N/A,TRUE,"Qualità a) 5 anni";#N/A,#N/A,TRUE,"Qualità b) 5 anni";#N/A,#N/A,TRUE,"Impatto ambientale 5 anni";#N/A,#N/A,TRUE,"Adeg. tecnico 5 anni"}</definedName>
    <definedName name="dsa" localSheetId="3" hidden="1">{#N/A,#N/A,TRUE,"Allacciamenti 5 anni";#N/A,#N/A,TRUE,"Carico 5 anni";#N/A,#N/A,TRUE,"Qualità a) 5 anni";#N/A,#N/A,TRUE,"Qualità b) 5 anni";#N/A,#N/A,TRUE,"Impatto ambientale 5 anni";#N/A,#N/A,TRUE,"Adeg. tecnico 5 anni"}</definedName>
    <definedName name="dsa" hidden="1">{#N/A,#N/A,TRUE,"Allacciamenti 5 anni";#N/A,#N/A,TRUE,"Carico 5 anni";#N/A,#N/A,TRUE,"Qualità a) 5 anni";#N/A,#N/A,TRUE,"Qualità b) 5 anni";#N/A,#N/A,TRUE,"Impatto ambientale 5 anni";#N/A,#N/A,TRUE,"Adeg. tecnico 5 anni"}</definedName>
    <definedName name="dxsdw" localSheetId="2" hidden="1">{"sweden",#N/A,FALSE,"Sweden";"germany",#N/A,FALSE,"Germany";"portugal",#N/A,FALSE,"Portugal";"belgium",#N/A,FALSE,"Belgium";"japan",#N/A,FALSE,"Japan ";"italy",#N/A,FALSE,"Italy";"spain",#N/A,FALSE,"Spain";"korea",#N/A,FALSE,"Korea"}</definedName>
    <definedName name="dxsdw" localSheetId="3" hidden="1">{"sweden",#N/A,FALSE,"Sweden";"germany",#N/A,FALSE,"Germany";"portugal",#N/A,FALSE,"Portugal";"belgium",#N/A,FALSE,"Belgium";"japan",#N/A,FALSE,"Japan ";"italy",#N/A,FALSE,"Italy";"spain",#N/A,FALSE,"Spain";"korea",#N/A,FALSE,"Korea"}</definedName>
    <definedName name="dxsdw" hidden="1">{"sweden",#N/A,FALSE,"Sweden";"germany",#N/A,FALSE,"Germany";"portugal",#N/A,FALSE,"Portugal";"belgium",#N/A,FALSE,"Belgium";"japan",#N/A,FALSE,"Japan ";"italy",#N/A,FALSE,"Italy";"spain",#N/A,FALSE,"Spain";"korea",#N/A,FALSE,"Korea"}</definedName>
    <definedName name="e" localSheetId="2" hidden="1">{#N/A,#N/A,TRUE,"Allacciamenti 5 anni";#N/A,#N/A,TRUE,"Carico 5 anni";#N/A,#N/A,TRUE,"Qualità a) 5 anni";#N/A,#N/A,TRUE,"Qualità b) 5 anni";#N/A,#N/A,TRUE,"Impatto ambientale 5 anni";#N/A,#N/A,TRUE,"Adeg. tecnico 5 anni"}</definedName>
    <definedName name="e" localSheetId="3" hidden="1">{#N/A,#N/A,TRUE,"Allacciamenti 5 anni";#N/A,#N/A,TRUE,"Carico 5 anni";#N/A,#N/A,TRUE,"Qualità a) 5 anni";#N/A,#N/A,TRUE,"Qualità b) 5 anni";#N/A,#N/A,TRUE,"Impatto ambientale 5 anni";#N/A,#N/A,TRUE,"Adeg. tecnico 5 anni"}</definedName>
    <definedName name="e" hidden="1">{#N/A,#N/A,TRUE,"Allacciamenti 5 anni";#N/A,#N/A,TRUE,"Carico 5 anni";#N/A,#N/A,TRUE,"Qualità a) 5 anni";#N/A,#N/A,TRUE,"Qualità b) 5 anni";#N/A,#N/A,TRUE,"Impatto ambientale 5 anni";#N/A,#N/A,TRUE,"Adeg. tecnico 5 anni"}</definedName>
    <definedName name="ed" localSheetId="2" hidden="1">{#N/A,#N/A,FALSE,"FRPRD"}</definedName>
    <definedName name="ed" localSheetId="3" hidden="1">{#N/A,#N/A,FALSE,"FRPRD"}</definedName>
    <definedName name="ed" hidden="1">{#N/A,#N/A,FALSE,"FRPRD"}</definedName>
    <definedName name="EEE" localSheetId="2" hidden="1">{#N/A,#N/A,TRUE,"Allacciamenti 5 anni";#N/A,#N/A,TRUE,"Carico 5 anni";#N/A,#N/A,TRUE,"Qualità a) 5 anni";#N/A,#N/A,TRUE,"Qualità b) 5 anni";#N/A,#N/A,TRUE,"Impatto ambientale 5 anni";#N/A,#N/A,TRUE,"Adeg. tecnico 5 anni"}</definedName>
    <definedName name="EEE" localSheetId="3" hidden="1">{#N/A,#N/A,TRUE,"Allacciamenti 5 anni";#N/A,#N/A,TRUE,"Carico 5 anni";#N/A,#N/A,TRUE,"Qualità a) 5 anni";#N/A,#N/A,TRUE,"Qualità b) 5 anni";#N/A,#N/A,TRUE,"Impatto ambientale 5 anni";#N/A,#N/A,TRUE,"Adeg. tecnico 5 anni"}</definedName>
    <definedName name="EEE" hidden="1">{#N/A,#N/A,TRUE,"Allacciamenti 5 anni";#N/A,#N/A,TRUE,"Carico 5 anni";#N/A,#N/A,TRUE,"Qualità a) 5 anni";#N/A,#N/A,TRUE,"Qualità b) 5 anni";#N/A,#N/A,TRUE,"Impatto ambientale 5 anni";#N/A,#N/A,TRUE,"Adeg. tecnico 5 anni"}</definedName>
    <definedName name="er" localSheetId="2" hidden="1">{#N/A,#N/A,FALSE,"F-YLDS";#N/A,#N/A,FALSE,"ASP";#N/A,#N/A,FALSE,"FRPRD"}</definedName>
    <definedName name="er" localSheetId="3" hidden="1">{#N/A,#N/A,FALSE,"F-YLDS";#N/A,#N/A,FALSE,"ASP";#N/A,#N/A,FALSE,"FRPRD"}</definedName>
    <definedName name="er" hidden="1">{#N/A,#N/A,FALSE,"F-YLDS";#N/A,#N/A,FALSE,"ASP";#N/A,#N/A,FALSE,"FRPRD"}</definedName>
    <definedName name="erqerq" localSheetId="2" hidden="1">{"Tariff Comparison",#N/A,FALSE,"Benchmarking";"Tariff Comparison 2",#N/A,FALSE,"Benchmarking";"Tariff Comparison 3",#N/A,FALSE,"Benchmarking"}</definedName>
    <definedName name="erqerq" localSheetId="3" hidden="1">{"Tariff Comparison",#N/A,FALSE,"Benchmarking";"Tariff Comparison 2",#N/A,FALSE,"Benchmarking";"Tariff Comparison 3",#N/A,FALSE,"Benchmarking"}</definedName>
    <definedName name="erqerq" hidden="1">{"Tariff Comparison",#N/A,FALSE,"Benchmarking";"Tariff Comparison 2",#N/A,FALSE,"Benchmarking";"Tariff Comparison 3",#N/A,FALSE,"Benchmarking"}</definedName>
    <definedName name="erqw" localSheetId="2" hidden="1">{"rawdata",#N/A,TRUE,"HKT";"in",#N/A,TRUE,"HKT";"rawdata",#N/A,TRUE,"PTInd";"in",#N/A,TRUE,"PTInd";"rawdata",#N/A,TRUE,"NTT";"in",#N/A,TRUE,"NTT";"rawdata",#N/A,TRUE,"PLD";"in",#N/A,TRUE,"PLD";"rawdata",#N/A,TRUE,"PTTelk";"in",#N/A,TRUE,"PTTelk";"rawdata",#N/A,TRUE,"ST ";"in",#N/A,TRUE,"ST ";"rawdata",#N/A,TRUE,"TAsia";"in",#N/A,TRUE,"TAsia";"rawdata",#N/A,TRUE,"TNZ";"in",#N/A,TRUE,"TNZ";"rawdata",#N/A,TRUE,"TMal";"in",#N/A,TRUE,"TMal";"rawdata",#N/A,TRUE,"TTT";"in",#N/A,TRUE,"TTT";"rawdata",#N/A,TRUE,"Telst";"in",#N/A,TRUE,"Telst"}</definedName>
    <definedName name="erqw" localSheetId="3" hidden="1">{"rawdata",#N/A,TRUE,"HKT";"in",#N/A,TRUE,"HKT";"rawdata",#N/A,TRUE,"PTInd";"in",#N/A,TRUE,"PTInd";"rawdata",#N/A,TRUE,"NTT";"in",#N/A,TRUE,"NTT";"rawdata",#N/A,TRUE,"PLD";"in",#N/A,TRUE,"PLD";"rawdata",#N/A,TRUE,"PTTelk";"in",#N/A,TRUE,"PTTelk";"rawdata",#N/A,TRUE,"ST ";"in",#N/A,TRUE,"ST ";"rawdata",#N/A,TRUE,"TAsia";"in",#N/A,TRUE,"TAsia";"rawdata",#N/A,TRUE,"TNZ";"in",#N/A,TRUE,"TNZ";"rawdata",#N/A,TRUE,"TMal";"in",#N/A,TRUE,"TMal";"rawdata",#N/A,TRUE,"TTT";"in",#N/A,TRUE,"TTT";"rawdata",#N/A,TRUE,"Telst";"in",#N/A,TRUE,"Telst"}</definedName>
    <definedName name="erqw" hidden="1">{"rawdata",#N/A,TRUE,"HKT";"in",#N/A,TRUE,"HKT";"rawdata",#N/A,TRUE,"PTInd";"in",#N/A,TRUE,"PTInd";"rawdata",#N/A,TRUE,"NTT";"in",#N/A,TRUE,"NTT";"rawdata",#N/A,TRUE,"PLD";"in",#N/A,TRUE,"PLD";"rawdata",#N/A,TRUE,"PTTelk";"in",#N/A,TRUE,"PTTelk";"rawdata",#N/A,TRUE,"ST ";"in",#N/A,TRUE,"ST ";"rawdata",#N/A,TRUE,"TAsia";"in",#N/A,TRUE,"TAsia";"rawdata",#N/A,TRUE,"TNZ";"in",#N/A,TRUE,"TNZ";"rawdata",#N/A,TRUE,"TMal";"in",#N/A,TRUE,"TMal";"rawdata",#N/A,TRUE,"TTT";"in",#N/A,TRUE,"TTT";"rawdata",#N/A,TRUE,"Telst";"in",#N/A,TRUE,"Telst"}</definedName>
    <definedName name="ev.Calculation" hidden="1">-4135</definedName>
    <definedName name="ev.Initialized" hidden="1">FALSE</definedName>
    <definedName name="EV__LASTREFTIME__" hidden="1">38747.7625578704</definedName>
    <definedName name="Exp." localSheetId="2" hidden="1">{#N/A,#N/A,FALSE,"F-YLDS";#N/A,#N/A,FALSE,"ASP";#N/A,#N/A,FALSE,"FRPRD"}</definedName>
    <definedName name="Exp." localSheetId="3" hidden="1">{#N/A,#N/A,FALSE,"F-YLDS";#N/A,#N/A,FALSE,"ASP";#N/A,#N/A,FALSE,"FRPRD"}</definedName>
    <definedName name="Exp." hidden="1">{#N/A,#N/A,FALSE,"F-YLDS";#N/A,#N/A,FALSE,"ASP";#N/A,#N/A,FALSE,"FRPRD"}</definedName>
    <definedName name="fadf" localSheetId="2" hidden="1">{"definitions",#N/A,TRUE,"Definitions";"out1",#N/A,TRUE,"Valuation";"out2",#N/A,TRUE,"Valuation";"out3",#N/A,TRUE,"Valuation";"out4",#N/A,TRUE,"Valuation";"out",#N/A,TRUE,"Efficiency";"out1",#N/A,TRUE,"Growth,Margin,Rev Split";"out2",#N/A,TRUE,"Growth,Margin,Rev Split";"out1",#N/A,TRUE,"Financial Ratios";"out2",#N/A,TRUE,"Financial Ratios";"outeg",#N/A,TRUE,"Efficiency";"test1",#N/A,TRUE,"Prices";"test2",#N/A,TRUE,"Prices";"test3",#N/A,TRUE,"Prices";"test1",#N/A,TRUE,"Segments";"test2",#N/A,TRUE,"Segments";"in",#N/A,TRUE,"Country";"in",#N/A,TRUE,"Housekeeping"}</definedName>
    <definedName name="fadf" localSheetId="3" hidden="1">{"definitions",#N/A,TRUE,"Definitions";"out1",#N/A,TRUE,"Valuation";"out2",#N/A,TRUE,"Valuation";"out3",#N/A,TRUE,"Valuation";"out4",#N/A,TRUE,"Valuation";"out",#N/A,TRUE,"Efficiency";"out1",#N/A,TRUE,"Growth,Margin,Rev Split";"out2",#N/A,TRUE,"Growth,Margin,Rev Split";"out1",#N/A,TRUE,"Financial Ratios";"out2",#N/A,TRUE,"Financial Ratios";"outeg",#N/A,TRUE,"Efficiency";"test1",#N/A,TRUE,"Prices";"test2",#N/A,TRUE,"Prices";"test3",#N/A,TRUE,"Prices";"test1",#N/A,TRUE,"Segments";"test2",#N/A,TRUE,"Segments";"in",#N/A,TRUE,"Country";"in",#N/A,TRUE,"Housekeeping"}</definedName>
    <definedName name="fadf" hidden="1">{"definitions",#N/A,TRUE,"Definitions";"out1",#N/A,TRUE,"Valuation";"out2",#N/A,TRUE,"Valuation";"out3",#N/A,TRUE,"Valuation";"out4",#N/A,TRUE,"Valuation";"out",#N/A,TRUE,"Efficiency";"out1",#N/A,TRUE,"Growth,Margin,Rev Split";"out2",#N/A,TRUE,"Growth,Margin,Rev Split";"out1",#N/A,TRUE,"Financial Ratios";"out2",#N/A,TRUE,"Financial Ratios";"outeg",#N/A,TRUE,"Efficiency";"test1",#N/A,TRUE,"Prices";"test2",#N/A,TRUE,"Prices";"test3",#N/A,TRUE,"Prices";"test1",#N/A,TRUE,"Segments";"test2",#N/A,TRUE,"Segments";"in",#N/A,TRUE,"Country";"in",#N/A,TRUE,"Housekeeping"}</definedName>
    <definedName name="fads" localSheetId="2" hidden="1">{#N/A,#N/A,FALSE,"Report Print"}</definedName>
    <definedName name="fads" localSheetId="3" hidden="1">{#N/A,#N/A,FALSE,"Report Print"}</definedName>
    <definedName name="fads" hidden="1">{#N/A,#N/A,FALSE,"Report Print"}</definedName>
    <definedName name="fadsaf" localSheetId="2" hidden="1">{"Line Efficiency",#N/A,FALSE,"Benchmarking"}</definedName>
    <definedName name="fadsaf" localSheetId="3" hidden="1">{"Line Efficiency",#N/A,FALSE,"Benchmarking"}</definedName>
    <definedName name="fadsaf" hidden="1">{"Line Efficiency",#N/A,FALSE,"Benchmarking"}</definedName>
    <definedName name="faf" localSheetId="2" hidden="1">{"definitions",#N/A,TRUE,"Definitions";"out1",#N/A,TRUE,"Valuation";"out2",#N/A,TRUE,"Valuation";"out3",#N/A,TRUE,"Valuation";"out4",#N/A,TRUE,"Valuation";"out",#N/A,TRUE,"Efficiency";"out1",#N/A,TRUE,"Growth,Margin,Rev Split";"out2",#N/A,TRUE,"Growth,Margin,Rev Split";"out1",#N/A,TRUE,"Financial Ratios";"out2",#N/A,TRUE,"Financial Ratios";"outeg",#N/A,TRUE,"Efficiency";"test1",#N/A,TRUE,"Prices";"test2",#N/A,TRUE,"Prices";"test3",#N/A,TRUE,"Prices";"test1",#N/A,TRUE,"Segments";"test2",#N/A,TRUE,"Segments";"in",#N/A,TRUE,"Country";"in",#N/A,TRUE,"Housekeeping"}</definedName>
    <definedName name="faf" localSheetId="3" hidden="1">{"definitions",#N/A,TRUE,"Definitions";"out1",#N/A,TRUE,"Valuation";"out2",#N/A,TRUE,"Valuation";"out3",#N/A,TRUE,"Valuation";"out4",#N/A,TRUE,"Valuation";"out",#N/A,TRUE,"Efficiency";"out1",#N/A,TRUE,"Growth,Margin,Rev Split";"out2",#N/A,TRUE,"Growth,Margin,Rev Split";"out1",#N/A,TRUE,"Financial Ratios";"out2",#N/A,TRUE,"Financial Ratios";"outeg",#N/A,TRUE,"Efficiency";"test1",#N/A,TRUE,"Prices";"test2",#N/A,TRUE,"Prices";"test3",#N/A,TRUE,"Prices";"test1",#N/A,TRUE,"Segments";"test2",#N/A,TRUE,"Segments";"in",#N/A,TRUE,"Country";"in",#N/A,TRUE,"Housekeeping"}</definedName>
    <definedName name="faf" hidden="1">{"definitions",#N/A,TRUE,"Definitions";"out1",#N/A,TRUE,"Valuation";"out2",#N/A,TRUE,"Valuation";"out3",#N/A,TRUE,"Valuation";"out4",#N/A,TRUE,"Valuation";"out",#N/A,TRUE,"Efficiency";"out1",#N/A,TRUE,"Growth,Margin,Rev Split";"out2",#N/A,TRUE,"Growth,Margin,Rev Split";"out1",#N/A,TRUE,"Financial Ratios";"out2",#N/A,TRUE,"Financial Ratios";"outeg",#N/A,TRUE,"Efficiency";"test1",#N/A,TRUE,"Prices";"test2",#N/A,TRUE,"Prices";"test3",#N/A,TRUE,"Prices";"test1",#N/A,TRUE,"Segments";"test2",#N/A,TRUE,"Segments";"in",#N/A,TRUE,"Country";"in",#N/A,TRUE,"Housekeeping"}</definedName>
    <definedName name="fafa" localSheetId="2" hidden="1">{"print 1",#N/A,FALSE,"PrimeCo PCS";"print 2",#N/A,FALSE,"PrimeCo PCS";"valuation",#N/A,FALSE,"PrimeCo PCS"}</definedName>
    <definedName name="fafa" localSheetId="3" hidden="1">{"print 1",#N/A,FALSE,"PrimeCo PCS";"print 2",#N/A,FALSE,"PrimeCo PCS";"valuation",#N/A,FALSE,"PrimeCo PCS"}</definedName>
    <definedName name="fafa" hidden="1">{"print 1",#N/A,FALSE,"PrimeCo PCS";"print 2",#N/A,FALSE,"PrimeCo PCS";"valuation",#N/A,FALSE,"PrimeCo PCS"}</definedName>
    <definedName name="fafd" localSheetId="2" hidden="1">{"inputs raw data",#N/A,TRUE,"INPUT"}</definedName>
    <definedName name="fafd" localSheetId="3" hidden="1">{"inputs raw data",#N/A,TRUE,"INPUT"}</definedName>
    <definedName name="fafd" hidden="1">{"inputs raw data",#N/A,TRUE,"INPUT"}</definedName>
    <definedName name="fasc" localSheetId="2" hidden="1">{"mgmt forecast",#N/A,FALSE,"Mgmt Forecast";"dcf table",#N/A,FALSE,"Mgmt Forecast";"sensitivity",#N/A,FALSE,"Mgmt Forecast";"table inputs",#N/A,FALSE,"Mgmt Forecast";"calculations",#N/A,FALSE,"Mgmt Forecast"}</definedName>
    <definedName name="fasc" localSheetId="3" hidden="1">{"mgmt forecast",#N/A,FALSE,"Mgmt Forecast";"dcf table",#N/A,FALSE,"Mgmt Forecast";"sensitivity",#N/A,FALSE,"Mgmt Forecast";"table inputs",#N/A,FALSE,"Mgmt Forecast";"calculations",#N/A,FALSE,"Mgmt Forecast"}</definedName>
    <definedName name="fasc" hidden="1">{"mgmt forecast",#N/A,FALSE,"Mgmt Forecast";"dcf table",#N/A,FALSE,"Mgmt Forecast";"sensitivity",#N/A,FALSE,"Mgmt Forecast";"table inputs",#N/A,FALSE,"Mgmt Forecast";"calculations",#N/A,FALSE,"Mgmt Forecast"}</definedName>
    <definedName name="fasdgas" localSheetId="2" hidden="1">{"IS",#N/A,FALSE,"IS";"RPTIS",#N/A,FALSE,"RPTIS";"STATS",#N/A,FALSE,"STATS";"CELL",#N/A,FALSE,"CELL";"BS",#N/A,FALSE,"BS"}</definedName>
    <definedName name="fasdgas" localSheetId="3" hidden="1">{"IS",#N/A,FALSE,"IS";"RPTIS",#N/A,FALSE,"RPTIS";"STATS",#N/A,FALSE,"STATS";"CELL",#N/A,FALSE,"CELL";"BS",#N/A,FALSE,"BS"}</definedName>
    <definedName name="fasdgas" hidden="1">{"IS",#N/A,FALSE,"IS";"RPTIS",#N/A,FALSE,"RPTIS";"STATS",#N/A,FALSE,"STATS";"CELL",#N/A,FALSE,"CELL";"BS",#N/A,FALSE,"BS"}</definedName>
    <definedName name="fdafa" localSheetId="2" hidden="1">{"summary1",#N/A,TRUE,"Comps";"summary2",#N/A,TRUE,"Comps";"summary3",#N/A,TRUE,"Comps"}</definedName>
    <definedName name="fdafa" localSheetId="3" hidden="1">{"summary1",#N/A,TRUE,"Comps";"summary2",#N/A,TRUE,"Comps";"summary3",#N/A,TRUE,"Comps"}</definedName>
    <definedName name="fdafa" hidden="1">{"summary1",#N/A,TRUE,"Comps";"summary2",#N/A,TRUE,"Comps";"summary3",#N/A,TRUE,"Comps"}</definedName>
    <definedName name="fdafcc" localSheetId="2" hidden="1">{"summary1",#N/A,TRUE,"Comps";"summary2",#N/A,TRUE,"Comps";"summary3",#N/A,TRUE,"Comps"}</definedName>
    <definedName name="fdafcc" localSheetId="3" hidden="1">{"summary1",#N/A,TRUE,"Comps";"summary2",#N/A,TRUE,"Comps";"summary3",#N/A,TRUE,"Comps"}</definedName>
    <definedName name="fdafcc" hidden="1">{"summary1",#N/A,TRUE,"Comps";"summary2",#N/A,TRUE,"Comps";"summary3",#N/A,TRUE,"Comps"}</definedName>
    <definedName name="fdgdfg" localSheetId="2" hidden="1">{#N/A,#N/A,TRUE,"Allacciamenti 5 anni";#N/A,#N/A,TRUE,"Carico 5 anni";#N/A,#N/A,TRUE,"Qualità a) 5 anni";#N/A,#N/A,TRUE,"Qualità b) 5 anni";#N/A,#N/A,TRUE,"Impatto ambientale 5 anni";#N/A,#N/A,TRUE,"Adeg. tecnico 5 anni"}</definedName>
    <definedName name="fdgdfg" localSheetId="3" hidden="1">{#N/A,#N/A,TRUE,"Allacciamenti 5 anni";#N/A,#N/A,TRUE,"Carico 5 anni";#N/A,#N/A,TRUE,"Qualità a) 5 anni";#N/A,#N/A,TRUE,"Qualità b) 5 anni";#N/A,#N/A,TRUE,"Impatto ambientale 5 anni";#N/A,#N/A,TRUE,"Adeg. tecnico 5 anni"}</definedName>
    <definedName name="fdgdfg" hidden="1">{#N/A,#N/A,TRUE,"Allacciamenti 5 anni";#N/A,#N/A,TRUE,"Carico 5 anni";#N/A,#N/A,TRUE,"Qualità a) 5 anni";#N/A,#N/A,TRUE,"Qualità b) 5 anni";#N/A,#N/A,TRUE,"Impatto ambientale 5 anni";#N/A,#N/A,TRUE,"Adeg. tecnico 5 anni"}</definedName>
    <definedName name="fdgf" localSheetId="2" hidden="1">{#N/A,#N/A,TRUE,"Allacciamenti 5 anni";#N/A,#N/A,TRUE,"Carico 5 anni";#N/A,#N/A,TRUE,"Qualità a) 5 anni";#N/A,#N/A,TRUE,"Qualità b) 5 anni";#N/A,#N/A,TRUE,"Impatto ambientale 5 anni";#N/A,#N/A,TRUE,"Adeg. tecnico 5 anni"}</definedName>
    <definedName name="fdgf" localSheetId="3" hidden="1">{#N/A,#N/A,TRUE,"Allacciamenti 5 anni";#N/A,#N/A,TRUE,"Carico 5 anni";#N/A,#N/A,TRUE,"Qualità a) 5 anni";#N/A,#N/A,TRUE,"Qualità b) 5 anni";#N/A,#N/A,TRUE,"Impatto ambientale 5 anni";#N/A,#N/A,TRUE,"Adeg. tecnico 5 anni"}</definedName>
    <definedName name="fdgf" hidden="1">{#N/A,#N/A,TRUE,"Allacciamenti 5 anni";#N/A,#N/A,TRUE,"Carico 5 anni";#N/A,#N/A,TRUE,"Qualità a) 5 anni";#N/A,#N/A,TRUE,"Qualità b) 5 anni";#N/A,#N/A,TRUE,"Impatto ambientale 5 anni";#N/A,#N/A,TRUE,"Adeg. tecnico 5 anni"}</definedName>
    <definedName name="fdsgf" localSheetId="2" hidden="1">{"Employee Efficiency",#N/A,FALSE,"Benchmarking"}</definedName>
    <definedName name="fdsgf" localSheetId="3" hidden="1">{"Employee Efficiency",#N/A,FALSE,"Benchmarking"}</definedName>
    <definedName name="fdsgf" hidden="1">{"Employee Efficiency",#N/A,FALSE,"Benchmarking"}</definedName>
    <definedName name="FF" localSheetId="2" hidden="1">{#N/A,#N/A,TRUE,"Allacciamenti 5 anni";#N/A,#N/A,TRUE,"Carico 5 anni";#N/A,#N/A,TRUE,"Qualità a) 5 anni";#N/A,#N/A,TRUE,"Qualità b) 5 anni";#N/A,#N/A,TRUE,"Impatto ambientale 5 anni";#N/A,#N/A,TRUE,"Adeg. tecnico 5 anni"}</definedName>
    <definedName name="FF" localSheetId="3" hidden="1">{#N/A,#N/A,TRUE,"Allacciamenti 5 anni";#N/A,#N/A,TRUE,"Carico 5 anni";#N/A,#N/A,TRUE,"Qualità a) 5 anni";#N/A,#N/A,TRUE,"Qualità b) 5 anni";#N/A,#N/A,TRUE,"Impatto ambientale 5 anni";#N/A,#N/A,TRUE,"Adeg. tecnico 5 anni"}</definedName>
    <definedName name="FF" hidden="1">{#N/A,#N/A,TRUE,"Allacciamenti 5 anni";#N/A,#N/A,TRUE,"Carico 5 anni";#N/A,#N/A,TRUE,"Qualità a) 5 anni";#N/A,#N/A,TRUE,"Qualità b) 5 anni";#N/A,#N/A,TRUE,"Impatto ambientale 5 anni";#N/A,#N/A,TRUE,"Adeg. tecnico 5 anni"}</definedName>
    <definedName name="ffeffn" localSheetId="2" hidden="1">{"Side 1",#N/A,FALSE,"Hovedark";"Side 2",#N/A,FALSE,"Hovedark";"Cash Flow",#N/A,FALSE,"Hovedark";"Valuation",#N/A,FALSE,"Valuation";"Bagside DK",#N/A,FALSE,"Bagside";"Overblik",#N/A,FALSE,"Butikker";"Egne_but",#N/A,FALSE,"Butikker";"Andet_salg",#N/A,FALSE,"Butikker";"Halvår",#N/A,FALSE,"Halvår";"Investeringer",#N/A,FALSE,"Investeringer"}</definedName>
    <definedName name="ffeffn" localSheetId="3" hidden="1">{"Side 1",#N/A,FALSE,"Hovedark";"Side 2",#N/A,FALSE,"Hovedark";"Cash Flow",#N/A,FALSE,"Hovedark";"Valuation",#N/A,FALSE,"Valuation";"Bagside DK",#N/A,FALSE,"Bagside";"Overblik",#N/A,FALSE,"Butikker";"Egne_but",#N/A,FALSE,"Butikker";"Andet_salg",#N/A,FALSE,"Butikker";"Halvår",#N/A,FALSE,"Halvår";"Investeringer",#N/A,FALSE,"Investeringer"}</definedName>
    <definedName name="ffeffn" hidden="1">{"Side 1",#N/A,FALSE,"Hovedark";"Side 2",#N/A,FALSE,"Hovedark";"Cash Flow",#N/A,FALSE,"Hovedark";"Valuation",#N/A,FALSE,"Valuation";"Bagside DK",#N/A,FALSE,"Bagside";"Overblik",#N/A,FALSE,"Butikker";"Egne_but",#N/A,FALSE,"Butikker";"Andet_salg",#N/A,FALSE,"Butikker";"Halvår",#N/A,FALSE,"Halvår";"Investeringer",#N/A,FALSE,"Investeringer"}</definedName>
    <definedName name="fff" localSheetId="2" hidden="1">{#N/A,#N/A,FALSE,"Table of Contents";#N/A,#N/A,FALSE,"Overview";#N/A,#N/A,FALSE,"Data"}</definedName>
    <definedName name="fff" localSheetId="3" hidden="1">{#N/A,#N/A,FALSE,"Table of Contents";#N/A,#N/A,FALSE,"Overview";#N/A,#N/A,FALSE,"Data"}</definedName>
    <definedName name="fff" hidden="1">{#N/A,#N/A,FALSE,"Table of Contents";#N/A,#N/A,FALSE,"Overview";#N/A,#N/A,FALSE,"Data"}</definedName>
    <definedName name="FFFF" localSheetId="2" hidden="1">{#N/A,#N/A,TRUE,"Allacciamenti 5 anni";#N/A,#N/A,TRUE,"Carico 5 anni";#N/A,#N/A,TRUE,"Qualità a) 5 anni";#N/A,#N/A,TRUE,"Qualità b) 5 anni";#N/A,#N/A,TRUE,"Impatto ambientale 5 anni";#N/A,#N/A,TRUE,"Adeg. tecnico 5 anni"}</definedName>
    <definedName name="FFFF" localSheetId="3" hidden="1">{#N/A,#N/A,TRUE,"Allacciamenti 5 anni";#N/A,#N/A,TRUE,"Carico 5 anni";#N/A,#N/A,TRUE,"Qualità a) 5 anni";#N/A,#N/A,TRUE,"Qualità b) 5 anni";#N/A,#N/A,TRUE,"Impatto ambientale 5 anni";#N/A,#N/A,TRUE,"Adeg. tecnico 5 anni"}</definedName>
    <definedName name="FFFF" hidden="1">{#N/A,#N/A,TRUE,"Allacciamenti 5 anni";#N/A,#N/A,TRUE,"Carico 5 anni";#N/A,#N/A,TRUE,"Qualità a) 5 anni";#N/A,#N/A,TRUE,"Qualità b) 5 anni";#N/A,#N/A,TRUE,"Impatto ambientale 5 anni";#N/A,#N/A,TRUE,"Adeg. tecnico 5 anni"}</definedName>
    <definedName name="fg" localSheetId="2" hidden="1">{#N/A,#N/A,FALSE,"FRPRD"}</definedName>
    <definedName name="fg" localSheetId="3" hidden="1">{#N/A,#N/A,FALSE,"FRPRD"}</definedName>
    <definedName name="fg" hidden="1">{#N/A,#N/A,FALSE,"FRPRD"}</definedName>
    <definedName name="fgdsgfsd" localSheetId="2" hidden="1">{"inputs raw data",#N/A,TRUE,"INPUT"}</definedName>
    <definedName name="fgdsgfsd" localSheetId="3" hidden="1">{"inputs raw data",#N/A,TRUE,"INPUT"}</definedName>
    <definedName name="fgdsgfsd" hidden="1">{"inputs raw data",#N/A,TRUE,"INPUT"}</definedName>
    <definedName name="fgff" localSheetId="2" hidden="1">{#N/A,#N/A,TRUE,"Allacciamenti 5 anni";#N/A,#N/A,TRUE,"Carico 5 anni";#N/A,#N/A,TRUE,"Qualità a) 5 anni";#N/A,#N/A,TRUE,"Qualità b) 5 anni";#N/A,#N/A,TRUE,"Impatto ambientale 5 anni";#N/A,#N/A,TRUE,"Adeg. tecnico 5 anni"}</definedName>
    <definedName name="fgff" localSheetId="3" hidden="1">{#N/A,#N/A,TRUE,"Allacciamenti 5 anni";#N/A,#N/A,TRUE,"Carico 5 anni";#N/A,#N/A,TRUE,"Qualità a) 5 anni";#N/A,#N/A,TRUE,"Qualità b) 5 anni";#N/A,#N/A,TRUE,"Impatto ambientale 5 anni";#N/A,#N/A,TRUE,"Adeg. tecnico 5 anni"}</definedName>
    <definedName name="fgff" hidden="1">{#N/A,#N/A,TRUE,"Allacciamenti 5 anni";#N/A,#N/A,TRUE,"Carico 5 anni";#N/A,#N/A,TRUE,"Qualità a) 5 anni";#N/A,#N/A,TRUE,"Qualità b) 5 anni";#N/A,#N/A,TRUE,"Impatto ambientale 5 anni";#N/A,#N/A,TRUE,"Adeg. tecnico 5 anni"}</definedName>
    <definedName name="fgfgfh" localSheetId="2" hidden="1">{#N/A,#N/A,TRUE,"Allacciamenti 5 anni";#N/A,#N/A,TRUE,"Carico 5 anni";#N/A,#N/A,TRUE,"Qualità a) 5 anni";#N/A,#N/A,TRUE,"Qualità b) 5 anni";#N/A,#N/A,TRUE,"Impatto ambientale 5 anni";#N/A,#N/A,TRUE,"Adeg. tecnico 5 anni"}</definedName>
    <definedName name="fgfgfh" localSheetId="3" hidden="1">{#N/A,#N/A,TRUE,"Allacciamenti 5 anni";#N/A,#N/A,TRUE,"Carico 5 anni";#N/A,#N/A,TRUE,"Qualità a) 5 anni";#N/A,#N/A,TRUE,"Qualità b) 5 anni";#N/A,#N/A,TRUE,"Impatto ambientale 5 anni";#N/A,#N/A,TRUE,"Adeg. tecnico 5 anni"}</definedName>
    <definedName name="fgfgfh" hidden="1">{#N/A,#N/A,TRUE,"Allacciamenti 5 anni";#N/A,#N/A,TRUE,"Carico 5 anni";#N/A,#N/A,TRUE,"Qualità a) 5 anni";#N/A,#N/A,TRUE,"Qualità b) 5 anni";#N/A,#N/A,TRUE,"Impatto ambientale 5 anni";#N/A,#N/A,TRUE,"Adeg. tecnico 5 anni"}</definedName>
    <definedName name="fhf" localSheetId="2" hidden="1">{#N/A,#N/A,FALSE,"CA";#N/A,#N/A,FALSE,"CN";#N/A,#N/A,FALSE,"Inv";#N/A,#N/A,FALSE,"Inv Acc";"Miguel_balance",#N/A,FALSE,"Bal";#N/A,#N/A,FALSE,"Plantilla";#N/A,#N/A,FALSE,"CA (2)";#N/A,#N/A,FALSE,"CN (2)"}</definedName>
    <definedName name="fhf" localSheetId="3" hidden="1">{#N/A,#N/A,FALSE,"CA";#N/A,#N/A,FALSE,"CN";#N/A,#N/A,FALSE,"Inv";#N/A,#N/A,FALSE,"Inv Acc";"Miguel_balance",#N/A,FALSE,"Bal";#N/A,#N/A,FALSE,"Plantilla";#N/A,#N/A,FALSE,"CA (2)";#N/A,#N/A,FALSE,"CN (2)"}</definedName>
    <definedName name="fhf" hidden="1">{#N/A,#N/A,FALSE,"CA";#N/A,#N/A,FALSE,"CN";#N/A,#N/A,FALSE,"Inv";#N/A,#N/A,FALSE,"Inv Acc";"Miguel_balance",#N/A,FALSE,"Bal";#N/A,#N/A,FALSE,"Plantilla";#N/A,#N/A,FALSE,"CA (2)";#N/A,#N/A,FALSE,"CN (2)"}</definedName>
    <definedName name="figa7" localSheetId="2" hidden="1">{"Area1",#N/A,TRUE,"Obiettivo";"Area2",#N/A,TRUE,"Dati per Direzione"}</definedName>
    <definedName name="figa7" localSheetId="3" hidden="1">{"Area1",#N/A,TRUE,"Obiettivo";"Area2",#N/A,TRUE,"Dati per Direzione"}</definedName>
    <definedName name="figa7" hidden="1">{"Area1",#N/A,TRUE,"Obiettivo";"Area2",#N/A,TRUE,"Dati per Direzione"}</definedName>
    <definedName name="figafiga" localSheetId="2" hidden="1">{"Area1",#N/A,TRUE,"Obiettivo";"Area2",#N/A,TRUE,"Dati per Direzione"}</definedName>
    <definedName name="figafiga" localSheetId="3" hidden="1">{"Area1",#N/A,TRUE,"Obiettivo";"Area2",#N/A,TRUE,"Dati per Direzione"}</definedName>
    <definedName name="figafiga" hidden="1">{"Area1",#N/A,TRUE,"Obiettivo";"Area2",#N/A,TRUE,"Dati per Direzione"}</definedName>
    <definedName name="flemming" localSheetId="2" hidden="1">{"Side 1",#N/A,FALSE,"Hovedark";"Side 2",#N/A,FALSE,"Hovedark";"Cash Flow",#N/A,FALSE,"Hovedark";"Bagside DK",#N/A,FALSE,"Bagside";"Bidrag",#N/A,FALSE,"Bidrag";"Valuation",#N/A,FALSE,"Valuation";"Privatforbrug",#N/A,FALSE,"Macro";"Penetreing",#N/A,FALSE,"Oms. forv.";"Prod_Markeder",#N/A,FALSE,"Oms. forv.";"penetreing",#N/A,FALSE,"Penetrering"}</definedName>
    <definedName name="flemming" localSheetId="3" hidden="1">{"Side 1",#N/A,FALSE,"Hovedark";"Side 2",#N/A,FALSE,"Hovedark";"Cash Flow",#N/A,FALSE,"Hovedark";"Bagside DK",#N/A,FALSE,"Bagside";"Bidrag",#N/A,FALSE,"Bidrag";"Valuation",#N/A,FALSE,"Valuation";"Privatforbrug",#N/A,FALSE,"Macro";"Penetreing",#N/A,FALSE,"Oms. forv.";"Prod_Markeder",#N/A,FALSE,"Oms. forv.";"penetreing",#N/A,FALSE,"Penetrering"}</definedName>
    <definedName name="flemming" hidden="1">{"Side 1",#N/A,FALSE,"Hovedark";"Side 2",#N/A,FALSE,"Hovedark";"Cash Flow",#N/A,FALSE,"Hovedark";"Bagside DK",#N/A,FALSE,"Bagside";"Bidrag",#N/A,FALSE,"Bidrag";"Valuation",#N/A,FALSE,"Valuation";"Privatforbrug",#N/A,FALSE,"Macro";"Penetreing",#N/A,FALSE,"Oms. forv.";"Prod_Markeder",#N/A,FALSE,"Oms. forv.";"penetreing",#N/A,FALSE,"Penetrering"}</definedName>
    <definedName name="frank" localSheetId="2" hidden="1">{"'Scheda bianca'!$A$1:$L$42"}</definedName>
    <definedName name="frank" localSheetId="3" hidden="1">{"'Scheda bianca'!$A$1:$L$42"}</definedName>
    <definedName name="frank" hidden="1">{"'Scheda bianca'!$A$1:$L$42"}</definedName>
    <definedName name="g" localSheetId="2" hidden="1">{#N/A,#N/A,FALSE,"F-YLDS";#N/A,#N/A,FALSE,"ASP";#N/A,#N/A,FALSE,"FRPRD"}</definedName>
    <definedName name="g" localSheetId="3" hidden="1">{#N/A,#N/A,FALSE,"F-YLDS";#N/A,#N/A,FALSE,"ASP";#N/A,#N/A,FALSE,"FRPRD"}</definedName>
    <definedName name="g" hidden="1">{#N/A,#N/A,FALSE,"F-YLDS";#N/A,#N/A,FALSE,"ASP";#N/A,#N/A,FALSE,"FRPRD"}</definedName>
    <definedName name="gbbf" localSheetId="2" hidden="1">{#N/A,#N/A,FALSE,"Table of Contents";#N/A,#N/A,FALSE,"Overview";#N/A,#N/A,FALSE,"Data"}</definedName>
    <definedName name="gbbf" localSheetId="3" hidden="1">{#N/A,#N/A,FALSE,"Table of Contents";#N/A,#N/A,FALSE,"Overview";#N/A,#N/A,FALSE,"Data"}</definedName>
    <definedName name="gbbf" hidden="1">{#N/A,#N/A,FALSE,"Table of Contents";#N/A,#N/A,FALSE,"Overview";#N/A,#N/A,FALSE,"Data"}</definedName>
    <definedName name="gert" localSheetId="2" hidden="1">{"Res_og_nøgle",#N/A,FALSE,"Hovedark";"Balance",#N/A,FALSE,"Hovedark";"Bagside_DK",#N/A,FALSE,"Bagside"}</definedName>
    <definedName name="gert" localSheetId="3" hidden="1">{"Res_og_nøgle",#N/A,FALSE,"Hovedark";"Balance",#N/A,FALSE,"Hovedark";"Bagside_DK",#N/A,FALSE,"Bagside"}</definedName>
    <definedName name="gert" hidden="1">{"Res_og_nøgle",#N/A,FALSE,"Hovedark";"Balance",#N/A,FALSE,"Hovedark";"Bagside_DK",#N/A,FALSE,"Bagside"}</definedName>
    <definedName name="gg" localSheetId="2" hidden="1">{"Area1",#N/A,TRUE,"Obiettivo";"Area2",#N/A,TRUE,"Dati per Direzione"}</definedName>
    <definedName name="gg" localSheetId="3" hidden="1">{"Area1",#N/A,TRUE,"Obiettivo";"Area2",#N/A,TRUE,"Dati per Direzione"}</definedName>
    <definedName name="gg" hidden="1">{"Area1",#N/A,TRUE,"Obiettivo";"Area2",#N/A,TRUE,"Dati per Direzione"}</definedName>
    <definedName name="ggg" localSheetId="2" hidden="1">{"Area1",#N/A,TRUE,"Obiettivo";"Area2",#N/A,TRUE,"Dati per Direzione"}</definedName>
    <definedName name="ggg" localSheetId="3" hidden="1">{"Area1",#N/A,TRUE,"Obiettivo";"Area2",#N/A,TRUE,"Dati per Direzione"}</definedName>
    <definedName name="ggg" hidden="1">{"Area1",#N/A,TRUE,"Obiettivo";"Area2",#N/A,TRUE,"Dati per Direzione"}</definedName>
    <definedName name="gh" localSheetId="2" hidden="1">{#N/A,#N/A,FALSE,"F-YLDS";#N/A,#N/A,FALSE,"ASP";#N/A,#N/A,FALSE,"FRPRD"}</definedName>
    <definedName name="gh" localSheetId="3" hidden="1">{#N/A,#N/A,FALSE,"F-YLDS";#N/A,#N/A,FALSE,"ASP";#N/A,#N/A,FALSE,"FRPRD"}</definedName>
    <definedName name="gh" hidden="1">{#N/A,#N/A,FALSE,"F-YLDS";#N/A,#N/A,FALSE,"ASP";#N/A,#N/A,FALSE,"FRPRD"}</definedName>
    <definedName name="ghdgh" localSheetId="2" hidden="1">{"mgmt forecast",#N/A,FALSE,"Mgmt Forecast";"dcf table",#N/A,FALSE,"Mgmt Forecast";"sensitivity",#N/A,FALSE,"Mgmt Forecast";"table inputs",#N/A,FALSE,"Mgmt Forecast";"calculations",#N/A,FALSE,"Mgmt Forecast"}</definedName>
    <definedName name="ghdgh" localSheetId="3" hidden="1">{"mgmt forecast",#N/A,FALSE,"Mgmt Forecast";"dcf table",#N/A,FALSE,"Mgmt Forecast";"sensitivity",#N/A,FALSE,"Mgmt Forecast";"table inputs",#N/A,FALSE,"Mgmt Forecast";"calculations",#N/A,FALSE,"Mgmt Forecast"}</definedName>
    <definedName name="ghdgh" hidden="1">{"mgmt forecast",#N/A,FALSE,"Mgmt Forecast";"dcf table",#N/A,FALSE,"Mgmt Forecast";"sensitivity",#N/A,FALSE,"Mgmt Forecast";"table inputs",#N/A,FALSE,"Mgmt Forecast";"calculations",#N/A,FALSE,"Mgmt Forecast"}</definedName>
    <definedName name="gls_ACT_EST_ROW" localSheetId="2" hidden="1">#REF!</definedName>
    <definedName name="gls_ACT_EST_ROW" localSheetId="3" hidden="1">#REF!</definedName>
    <definedName name="gls_ACT_EST_ROW" hidden="1">#REF!</definedName>
    <definedName name="gls_ACT_FORM_OFFSET" localSheetId="2" hidden="1">#REF!</definedName>
    <definedName name="gls_ACT_FORM_OFFSET" localSheetId="3" hidden="1">#REF!</definedName>
    <definedName name="gls_ACT_FORM_OFFSET" hidden="1">#REF!</definedName>
    <definedName name="gls_ADMIN" localSheetId="2" hidden="1">#REF!</definedName>
    <definedName name="gls_ADMIN" localSheetId="3" hidden="1">#REF!</definedName>
    <definedName name="gls_ADMIN" hidden="1">#REF!</definedName>
    <definedName name="gls_ALLOW_BOTH_PC" localSheetId="2" hidden="1">#REF!</definedName>
    <definedName name="gls_ALLOW_BOTH_PC" localSheetId="3" hidden="1">#REF!</definedName>
    <definedName name="gls_ALLOW_BOTH_PC" hidden="1">#REF!</definedName>
    <definedName name="gls_ALLOW_PARENT_OR_CONSOLIDATED" localSheetId="2" hidden="1">#REF!</definedName>
    <definedName name="gls_ALLOW_PARENT_OR_CONSOLIDATED" localSheetId="3" hidden="1">#REF!</definedName>
    <definedName name="gls_ALLOW_PARENT_OR_CONSOLIDATED" hidden="1">#REF!</definedName>
    <definedName name="gls_ALLOW_PUBLISH" localSheetId="2" hidden="1">#REF!</definedName>
    <definedName name="gls_ALLOW_PUBLISH" localSheetId="3" hidden="1">#REF!</definedName>
    <definedName name="gls_ALLOW_PUBLISH" hidden="1">#REF!</definedName>
    <definedName name="gls_AnalystEmpNoHeading" localSheetId="2" hidden="1">#REF!</definedName>
    <definedName name="gls_AnalystEmpNoHeading" localSheetId="3" hidden="1">#REF!</definedName>
    <definedName name="gls_AnalystEmpNoHeading" hidden="1">#REF!</definedName>
    <definedName name="gls_AnalystNameHeading" localSheetId="2" hidden="1">#REF!</definedName>
    <definedName name="gls_AnalystNameHeading" localSheetId="3" hidden="1">#REF!</definedName>
    <definedName name="gls_AnalystNameHeading" hidden="1">#REF!</definedName>
    <definedName name="gls_CF_BEGINS" localSheetId="2" hidden="1">#REF!</definedName>
    <definedName name="gls_CF_BEGINS" localSheetId="3" hidden="1">#REF!</definedName>
    <definedName name="gls_CF_BEGINS" hidden="1">#REF!</definedName>
    <definedName name="gls_CFD_CHANGEACT" localSheetId="2" hidden="1">#REF!</definedName>
    <definedName name="gls_CFD_CHANGEACT" localSheetId="3" hidden="1">#REF!</definedName>
    <definedName name="gls_CFD_CHANGEACT" hidden="1">#REF!</definedName>
    <definedName name="gls_CFD_CHANGEEST" localSheetId="2" hidden="1">#REF!</definedName>
    <definedName name="gls_CFD_CHANGEEST" localSheetId="3" hidden="1">#REF!</definedName>
    <definedName name="gls_CFD_CHANGEEST" hidden="1">#REF!</definedName>
    <definedName name="gls_CFD_FIRSTAVAIL" localSheetId="2" hidden="1">#REF!</definedName>
    <definedName name="gls_CFD_FIRSTAVAIL" localSheetId="3" hidden="1">#REF!</definedName>
    <definedName name="gls_CFD_FIRSTAVAIL" hidden="1">#REF!</definedName>
    <definedName name="gls_CFD_LISTAVAIL" localSheetId="2" hidden="1">#REF!</definedName>
    <definedName name="gls_CFD_LISTAVAIL" localSheetId="3" hidden="1">#REF!</definedName>
    <definedName name="gls_CFD_LISTAVAIL" hidden="1">#REF!</definedName>
    <definedName name="gls_CFD_SELECTED" localSheetId="2" hidden="1">#REF!</definedName>
    <definedName name="gls_CFD_SELECTED" localSheetId="3" hidden="1">#REF!</definedName>
    <definedName name="gls_CFD_SELECTED" hidden="1">#REF!</definedName>
    <definedName name="gls_CHANGED_NAMES" localSheetId="2" hidden="1">#REF!</definedName>
    <definedName name="gls_CHANGED_NAMES" localSheetId="3" hidden="1">#REF!</definedName>
    <definedName name="gls_CHANGED_NAMES" hidden="1">#REF!</definedName>
    <definedName name="gls_CHG_KEY_USER" localSheetId="2" hidden="1">#REF!</definedName>
    <definedName name="gls_CHG_KEY_USER" localSheetId="3" hidden="1">#REF!</definedName>
    <definedName name="gls_CHG_KEY_USER" hidden="1">#REF!</definedName>
    <definedName name="gls_CHG_SEL_ONLY" localSheetId="2" hidden="1">#REF!</definedName>
    <definedName name="gls_CHG_SEL_ONLY" localSheetId="3" hidden="1">#REF!</definedName>
    <definedName name="gls_CHG_SEL_ONLY" hidden="1">#REF!</definedName>
    <definedName name="gls_COMPANY_WORKBOOK_ID" localSheetId="2" hidden="1">#REF!</definedName>
    <definedName name="gls_COMPANY_WORKBOOK_ID" localSheetId="3" hidden="1">#REF!</definedName>
    <definedName name="gls_COMPANY_WORKBOOK_ID" hidden="1">#REF!</definedName>
    <definedName name="gls_DELETED_PERIODS" localSheetId="2" hidden="1">#REF!</definedName>
    <definedName name="gls_DELETED_PERIODS" localSheetId="3" hidden="1">#REF!</definedName>
    <definedName name="gls_DELETED_PERIODS" hidden="1">#REF!</definedName>
    <definedName name="gls_EST_FORM_OFFSET" localSheetId="2" hidden="1">#REF!</definedName>
    <definedName name="gls_EST_FORM_OFFSET" localSheetId="3" hidden="1">#REF!</definedName>
    <definedName name="gls_EST_FORM_OFFSET" hidden="1">#REF!</definedName>
    <definedName name="gls_EXC_NOT_EXT" localSheetId="2" hidden="1">#REF!</definedName>
    <definedName name="gls_EXC_NOT_EXT" localSheetId="3" hidden="1">#REF!</definedName>
    <definedName name="gls_EXC_NOT_EXT" hidden="1">#REF!</definedName>
    <definedName name="gls_EXISTING_PERIODS" localSheetId="2" hidden="1">#REF!</definedName>
    <definedName name="gls_EXISTING_PERIODS" localSheetId="3" hidden="1">#REF!</definedName>
    <definedName name="gls_EXISTING_PERIODS" hidden="1">#REF!</definedName>
    <definedName name="gls_EXT_BELOW_PBT" localSheetId="2" hidden="1">#REF!</definedName>
    <definedName name="gls_EXT_BELOW_PBT" localSheetId="3" hidden="1">#REF!</definedName>
    <definedName name="gls_EXT_BELOW_PBT" hidden="1">#REF!</definedName>
    <definedName name="gls_EXT_LINK_GLOSS" localSheetId="2" hidden="1">#REF!</definedName>
    <definedName name="gls_EXT_LINK_GLOSS" localSheetId="3" hidden="1">#REF!</definedName>
    <definedName name="gls_EXT_LINK_GLOSS" hidden="1">#REF!</definedName>
    <definedName name="gls_EXTERNAL_COL_REF" localSheetId="2" hidden="1">#REF!</definedName>
    <definedName name="gls_EXTERNAL_COL_REF" localSheetId="3" hidden="1">#REF!</definedName>
    <definedName name="gls_EXTERNAL_COL_REF" hidden="1">#REF!</definedName>
    <definedName name="gls_FIRST_ITEM" localSheetId="2" hidden="1">#REF!</definedName>
    <definedName name="gls_FIRST_ITEM" localSheetId="3" hidden="1">#REF!</definedName>
    <definedName name="gls_FIRST_ITEM" hidden="1">#REF!</definedName>
    <definedName name="gls_FIRST_PK" localSheetId="2" hidden="1">#REF!</definedName>
    <definedName name="gls_FIRST_PK" localSheetId="3" hidden="1">#REF!</definedName>
    <definedName name="gls_FIRST_PK" hidden="1">#REF!</definedName>
    <definedName name="gls_FIRST_ROWMULT" localSheetId="2" hidden="1">#REF!</definedName>
    <definedName name="gls_FIRST_ROWMULT" localSheetId="3" hidden="1">#REF!</definedName>
    <definedName name="gls_FIRST_ROWMULT" hidden="1">#REF!</definedName>
    <definedName name="gls_FIRST_UNITS" localSheetId="2" hidden="1">#REF!</definedName>
    <definedName name="gls_FIRST_UNITS" localSheetId="3" hidden="1">#REF!</definedName>
    <definedName name="gls_FIRST_UNITS" hidden="1">#REF!</definedName>
    <definedName name="gls_FIXED_NAMES" localSheetId="2" hidden="1">#REF!</definedName>
    <definedName name="gls_FIXED_NAMES" localSheetId="3" hidden="1">#REF!</definedName>
    <definedName name="gls_FIXED_NAMES" hidden="1">#REF!</definedName>
    <definedName name="gls_FONT_STATUS" localSheetId="2" hidden="1">#REF!</definedName>
    <definedName name="gls_FONT_STATUS" localSheetId="3" hidden="1">#REF!</definedName>
    <definedName name="gls_FONT_STATUS" hidden="1">#REF!</definedName>
    <definedName name="gls_GenAccountingConvention" localSheetId="2" hidden="1">#REF!</definedName>
    <definedName name="gls_GenAccountingConvention" localSheetId="3" hidden="1">#REF!</definedName>
    <definedName name="gls_GenAccountingConvention" hidden="1">#REF!</definedName>
    <definedName name="gls_GenAdditionalInfo" localSheetId="2" hidden="1">#REF!</definedName>
    <definedName name="gls_GenAdditionalInfo" localSheetId="3" hidden="1">#REF!</definedName>
    <definedName name="gls_GenAdditionalInfo" hidden="1">#REF!</definedName>
    <definedName name="gls_GenComments" localSheetId="2" hidden="1">#REF!</definedName>
    <definedName name="gls_GenComments" localSheetId="3" hidden="1">#REF!</definedName>
    <definedName name="gls_GenComments" hidden="1">#REF!</definedName>
    <definedName name="gls_GenCompany" localSheetId="2" hidden="1">#REF!</definedName>
    <definedName name="gls_GenCompany" localSheetId="3" hidden="1">#REF!</definedName>
    <definedName name="gls_GenCompany" hidden="1">#REF!</definedName>
    <definedName name="gls_GenCompanyInfo" localSheetId="2" hidden="1">#REF!</definedName>
    <definedName name="gls_GenCompanyInfo" localSheetId="3" hidden="1">#REF!</definedName>
    <definedName name="gls_GenCompanyInfo" hidden="1">#REF!</definedName>
    <definedName name="gls_GenCountry" localSheetId="2" hidden="1">#REF!</definedName>
    <definedName name="gls_GenCountry" localSheetId="3" hidden="1">#REF!</definedName>
    <definedName name="gls_GenCountry" hidden="1">#REF!</definedName>
    <definedName name="gls_GenCurrency" localSheetId="2" hidden="1">#REF!</definedName>
    <definedName name="gls_GenCurrency" localSheetId="3" hidden="1">#REF!</definedName>
    <definedName name="gls_GenCurrency" hidden="1">#REF!</definedName>
    <definedName name="gls_GenCurrencyMultiplier" localSheetId="2" hidden="1">#REF!</definedName>
    <definedName name="gls_GenCurrencyMultiplier" localSheetId="3" hidden="1">#REF!</definedName>
    <definedName name="gls_GenCurrencyMultiplier" hidden="1">#REF!</definedName>
    <definedName name="gls_GenEnterCompInfo" localSheetId="2" hidden="1">#REF!</definedName>
    <definedName name="gls_GenEnterCompInfo" localSheetId="3" hidden="1">#REF!</definedName>
    <definedName name="gls_GenEnterCompInfo" hidden="1">#REF!</definedName>
    <definedName name="gls_GenEPSComment" localSheetId="2" hidden="1">#REF!</definedName>
    <definedName name="gls_GenEPSComment" localSheetId="3" hidden="1">#REF!</definedName>
    <definedName name="gls_GenEPSComment" hidden="1">#REF!</definedName>
    <definedName name="gls_GenHomeRegion" localSheetId="2" hidden="1">#REF!</definedName>
    <definedName name="gls_GenHomeRegion" localSheetId="3" hidden="1">#REF!</definedName>
    <definedName name="gls_GenHomeRegion" hidden="1">#REF!</definedName>
    <definedName name="gls_GenLastPublished" localSheetId="2" hidden="1">#REF!</definedName>
    <definedName name="gls_GenLastPublished" localSheetId="3" hidden="1">#REF!</definedName>
    <definedName name="gls_GenLastPublished" hidden="1">#REF!</definedName>
    <definedName name="gls_GenLastRecRevised" localSheetId="2" hidden="1">#REF!</definedName>
    <definedName name="gls_GenLastRecRevised" localSheetId="3" hidden="1">#REF!</definedName>
    <definedName name="gls_GenLastRecRevised" hidden="1">#REF!</definedName>
    <definedName name="gls_GenMainInfo" localSheetId="2" hidden="1">#REF!</definedName>
    <definedName name="gls_GenMainInfo" localSheetId="3" hidden="1">#REF!</definedName>
    <definedName name="gls_GenMainInfo" hidden="1">#REF!</definedName>
    <definedName name="gls_GenNoteComment" localSheetId="2" hidden="1">#REF!</definedName>
    <definedName name="gls_GenNoteComment" localSheetId="3" hidden="1">#REF!</definedName>
    <definedName name="gls_GenNoteComment" hidden="1">#REF!</definedName>
    <definedName name="gls_GenProfile" localSheetId="2" hidden="1">#REF!</definedName>
    <definedName name="gls_GenProfile" localSheetId="3" hidden="1">#REF!</definedName>
    <definedName name="gls_GenProfile" hidden="1">#REF!</definedName>
    <definedName name="gls_GenRecComment" localSheetId="2" hidden="1">#REF!</definedName>
    <definedName name="gls_GenRecComment" localSheetId="3" hidden="1">#REF!</definedName>
    <definedName name="gls_GenRecComment" hidden="1">#REF!</definedName>
    <definedName name="gls_GenSaleslineInfo" localSheetId="2" hidden="1">#REF!</definedName>
    <definedName name="gls_GenSaleslineInfo" localSheetId="3" hidden="1">#REF!</definedName>
    <definedName name="gls_GenSaleslineInfo" hidden="1">#REF!</definedName>
    <definedName name="gls_GenSalesSplitByRegion" localSheetId="2" hidden="1">#REF!</definedName>
    <definedName name="gls_GenSalesSplitByRegion" localSheetId="3" hidden="1">#REF!</definedName>
    <definedName name="gls_GenSalesSplitByRegion" hidden="1">#REF!</definedName>
    <definedName name="gls_GenSalesSplitHeading" localSheetId="2" hidden="1">#REF!</definedName>
    <definedName name="gls_GenSalesSplitHeading" localSheetId="3" hidden="1">#REF!</definedName>
    <definedName name="gls_GenSalesSplitHeading" hidden="1">#REF!</definedName>
    <definedName name="gls_GenSheetVersion" localSheetId="2" hidden="1">#REF!</definedName>
    <definedName name="gls_GenSheetVersion" localSheetId="3" hidden="1">#REF!</definedName>
    <definedName name="gls_GenSheetVersion" hidden="1">#REF!</definedName>
    <definedName name="gls_genStockCore" localSheetId="2" hidden="1">#REF!</definedName>
    <definedName name="gls_genStockCore" localSheetId="3" hidden="1">#REF!</definedName>
    <definedName name="gls_genStockCore" hidden="1">#REF!</definedName>
    <definedName name="gls_genStockRec" localSheetId="2" hidden="1">#REF!</definedName>
    <definedName name="gls_genStockRec" localSheetId="3" hidden="1">#REF!</definedName>
    <definedName name="gls_genStockRec" hidden="1">#REF!</definedName>
    <definedName name="gls_GLOSS_MONTHS" localSheetId="2" hidden="1">#REF!</definedName>
    <definedName name="gls_GLOSS_MONTHS" localSheetId="3" hidden="1">#REF!</definedName>
    <definedName name="gls_GLOSS_MONTHS" hidden="1">#REF!</definedName>
    <definedName name="gls_GW_IN" localSheetId="2" hidden="1">#REF!</definedName>
    <definedName name="gls_GW_IN" localSheetId="3" hidden="1">#REF!</definedName>
    <definedName name="gls_GW_IN" hidden="1">#REF!</definedName>
    <definedName name="gls_IIAA_IN" localSheetId="2" hidden="1">#REF!</definedName>
    <definedName name="gls_IIAA_IN" localSheetId="3" hidden="1">#REF!</definedName>
    <definedName name="gls_IIAA_IN" hidden="1">#REF!</definedName>
    <definedName name="gls_InterimValue" localSheetId="2" hidden="1">#REF!</definedName>
    <definedName name="gls_InterimValue" localSheetId="3" hidden="1">#REF!</definedName>
    <definedName name="gls_InterimValue" hidden="1">#REF!</definedName>
    <definedName name="gls_IssuedStockClassHeading" localSheetId="2" hidden="1">#REF!</definedName>
    <definedName name="gls_IssuedStockClassHeading" localSheetId="3" hidden="1">#REF!</definedName>
    <definedName name="gls_IssuedStockClassHeading" hidden="1">#REF!</definedName>
    <definedName name="gls_IssuedStockCodeHeading" localSheetId="2" hidden="1">#REF!</definedName>
    <definedName name="gls_IssuedStockCodeHeading" localSheetId="3" hidden="1">#REF!</definedName>
    <definedName name="gls_IssuedStockCodeHeading" hidden="1">#REF!</definedName>
    <definedName name="gls_IssuedStockFreeFloatHeading" localSheetId="2" hidden="1">#REF!</definedName>
    <definedName name="gls_IssuedStockFreeFloatHeading" localSheetId="3" hidden="1">#REF!</definedName>
    <definedName name="gls_IssuedStockFreeFloatHeading" hidden="1">#REF!</definedName>
    <definedName name="gls_KEY_DATA" localSheetId="2" hidden="1">#REF!</definedName>
    <definedName name="gls_KEY_DATA" localSheetId="3" hidden="1">#REF!</definedName>
    <definedName name="gls_KEY_DATA" hidden="1">#REF!</definedName>
    <definedName name="gls_KEY_VALUE" localSheetId="2" hidden="1">#REF!</definedName>
    <definedName name="gls_KEY_VALUE" localSheetId="3" hidden="1">#REF!</definedName>
    <definedName name="gls_KEY_VALUE" hidden="1">#REF!</definedName>
    <definedName name="gls_LANGUAGE" localSheetId="2" hidden="1">#REF!</definedName>
    <definedName name="gls_LANGUAGE" localSheetId="3" hidden="1">#REF!</definedName>
    <definedName name="gls_LANGUAGE" hidden="1">#REF!</definedName>
    <definedName name="gls_NEXT_PK" localSheetId="2" hidden="1">#REF!</definedName>
    <definedName name="gls_NEXT_PK" localSheetId="3" hidden="1">#REF!</definedName>
    <definedName name="gls_NEXT_PK" hidden="1">#REF!</definedName>
    <definedName name="gls_PERIOD_CODE" localSheetId="2" hidden="1">#REF!</definedName>
    <definedName name="gls_PERIOD_CODE" localSheetId="3" hidden="1">#REF!</definedName>
    <definedName name="gls_PERIOD_CODE" hidden="1">#REF!</definedName>
    <definedName name="gls_PERIOD_INDICATOR" localSheetId="2" hidden="1">#REF!</definedName>
    <definedName name="gls_PERIOD_INDICATOR" localSheetId="3" hidden="1">#REF!</definedName>
    <definedName name="gls_PERIOD_INDICATOR" hidden="1">#REF!</definedName>
    <definedName name="gls_PERIOD_PARENT_OR_CONSOL" localSheetId="2" hidden="1">#REF!</definedName>
    <definedName name="gls_PERIOD_PARENT_OR_CONSOL" localSheetId="3" hidden="1">#REF!</definedName>
    <definedName name="gls_PERIOD_PARENT_OR_CONSOL" hidden="1">#REF!</definedName>
    <definedName name="gls_PERIOD_TYPE" localSheetId="2" hidden="1">#REF!</definedName>
    <definedName name="gls_PERIOD_TYPE" localSheetId="3" hidden="1">#REF!</definedName>
    <definedName name="gls_PERIOD_TYPE" hidden="1">#REF!</definedName>
    <definedName name="gls_PrincipalStockClass" localSheetId="2" hidden="1">#REF!</definedName>
    <definedName name="gls_PrincipalStockClass" localSheetId="3" hidden="1">#REF!</definedName>
    <definedName name="gls_PrincipalStockClass" hidden="1">#REF!</definedName>
    <definedName name="gls_PROFILE_NAME" localSheetId="2" hidden="1">#REF!</definedName>
    <definedName name="gls_PROFILE_NAME" localSheetId="3" hidden="1">#REF!</definedName>
    <definedName name="gls_PROFILE_NAME" hidden="1">#REF!</definedName>
    <definedName name="gls_SASS5HistEPSGrowth" localSheetId="2" hidden="1">#REF!</definedName>
    <definedName name="gls_SASS5HistEPSGrowth" localSheetId="3" hidden="1">#REF!</definedName>
    <definedName name="gls_SASS5HistEPSGrowth" hidden="1">#REF!</definedName>
    <definedName name="gls_SASS5ProjEPSGrowth" localSheetId="2" hidden="1">#REF!</definedName>
    <definedName name="gls_SASS5ProjEPSGrowth" localSheetId="3" hidden="1">#REF!</definedName>
    <definedName name="gls_SASS5ProjEPSGrowth" hidden="1">#REF!</definedName>
    <definedName name="gls_SASSDirectorHoldings" localSheetId="2" hidden="1">#REF!</definedName>
    <definedName name="gls_SASSDirectorHoldings" localSheetId="3" hidden="1">#REF!</definedName>
    <definedName name="gls_SASSDirectorHoldings" hidden="1">#REF!</definedName>
    <definedName name="gls_SASSEPS45AGR" localSheetId="2" hidden="1">#REF!</definedName>
    <definedName name="gls_SASSEPS45AGR" localSheetId="3" hidden="1">#REF!</definedName>
    <definedName name="gls_SASSEPS45AGR" hidden="1">#REF!</definedName>
    <definedName name="gls_SASSIsInterimLastAnnounce" localSheetId="2" hidden="1">#REF!</definedName>
    <definedName name="gls_SASSIsInterimLastAnnounce" localSheetId="3" hidden="1">#REF!</definedName>
    <definedName name="gls_SASSIsInterimLastAnnounce" hidden="1">#REF!</definedName>
    <definedName name="gls_SASSLastAnnounce" localSheetId="2" hidden="1">#REF!</definedName>
    <definedName name="gls_SASSLastAnnounce" localSheetId="3" hidden="1">#REF!</definedName>
    <definedName name="gls_SASSLastAnnounce" hidden="1">#REF!</definedName>
    <definedName name="gls_SASSNETDIV45AGR" localSheetId="2" hidden="1">#REF!</definedName>
    <definedName name="gls_SASSNETDIV45AGR" localSheetId="3" hidden="1">#REF!</definedName>
    <definedName name="gls_SASSNETDIV45AGR" hidden="1">#REF!</definedName>
    <definedName name="gls_SaveBeforePublish" localSheetId="2" hidden="1">#REF!</definedName>
    <definedName name="gls_SaveBeforePublish" localSheetId="3" hidden="1">#REF!</definedName>
    <definedName name="gls_SaveBeforePublish" hidden="1">#REF!</definedName>
    <definedName name="gls_SaveWkbForNewPeriodCodes" localSheetId="2" hidden="1">#REF!</definedName>
    <definedName name="gls_SaveWkbForNewPeriodCodes" localSheetId="3" hidden="1">#REF!</definedName>
    <definedName name="gls_SaveWkbForNewPeriodCodes" hidden="1">#REF!</definedName>
    <definedName name="gls_ShareholderClassHeading" localSheetId="2" hidden="1">#REF!</definedName>
    <definedName name="gls_ShareholderClassHeading" localSheetId="3" hidden="1">#REF!</definedName>
    <definedName name="gls_ShareholderClassHeading" hidden="1">#REF!</definedName>
    <definedName name="gls_ShareholderHolding" localSheetId="2" hidden="1">#REF!</definedName>
    <definedName name="gls_ShareholderHolding" localSheetId="3" hidden="1">#REF!</definedName>
    <definedName name="gls_ShareholderHolding" hidden="1">#REF!</definedName>
    <definedName name="gls_ShareholderHoldingHeading" localSheetId="2" hidden="1">#REF!</definedName>
    <definedName name="gls_ShareholderHoldingHeading" localSheetId="3" hidden="1">#REF!</definedName>
    <definedName name="gls_ShareholderHoldingHeading" hidden="1">#REF!</definedName>
    <definedName name="gls_ShareholderName" localSheetId="2" hidden="1">#REF!</definedName>
    <definedName name="gls_ShareholderName" localSheetId="3" hidden="1">#REF!</definedName>
    <definedName name="gls_ShareholderName" hidden="1">#REF!</definedName>
    <definedName name="gls_ShareholderNameHeading" localSheetId="2" hidden="1">#REF!</definedName>
    <definedName name="gls_ShareholderNameHeading" localSheetId="3" hidden="1">#REF!</definedName>
    <definedName name="gls_ShareholderNameHeading" hidden="1">#REF!</definedName>
    <definedName name="gls_ShareholdingName" localSheetId="2" hidden="1">#REF!</definedName>
    <definedName name="gls_ShareholdingName" localSheetId="3" hidden="1">#REF!</definedName>
    <definedName name="gls_ShareholdingName" hidden="1">#REF!</definedName>
    <definedName name="gls_SHOW_CONTROL_VALUE" localSheetId="2" hidden="1">#REF!</definedName>
    <definedName name="gls_SHOW_CONTROL_VALUE" localSheetId="3" hidden="1">#REF!</definedName>
    <definedName name="gls_SHOW_CONTROL_VALUE" hidden="1">#REF!</definedName>
    <definedName name="gls_SHOW_KEY_VAL_COLUMN" localSheetId="2" hidden="1">#REF!</definedName>
    <definedName name="gls_SHOW_KEY_VAL_COLUMN" localSheetId="3" hidden="1">#REF!</definedName>
    <definedName name="gls_SHOW_KEY_VAL_COLUMN" hidden="1">#REF!</definedName>
    <definedName name="gls_SHOW_KEY_VALUES" localSheetId="2" hidden="1">#REF!</definedName>
    <definedName name="gls_SHOW_KEY_VALUES" localSheetId="3" hidden="1">#REF!</definedName>
    <definedName name="gls_SHOW_KEY_VALUES" hidden="1">#REF!</definedName>
    <definedName name="gls_SHOW_LINKED_ITEMS" localSheetId="2" hidden="1">#REF!</definedName>
    <definedName name="gls_SHOW_LINKED_ITEMS" localSheetId="3" hidden="1">#REF!</definedName>
    <definedName name="gls_SHOW_LINKED_ITEMS" hidden="1">#REF!</definedName>
    <definedName name="gls_SHOW_LOCAL_NAMES" localSheetId="2" hidden="1">#REF!</definedName>
    <definedName name="gls_SHOW_LOCAL_NAMES" localSheetId="3" hidden="1">#REF!</definedName>
    <definedName name="gls_SHOW_LOCAL_NAMES" hidden="1">#REF!</definedName>
    <definedName name="gls_SHOW_MULTIPLIERS" localSheetId="2" hidden="1">#REF!</definedName>
    <definedName name="gls_SHOW_MULTIPLIERS" localSheetId="3" hidden="1">#REF!</definedName>
    <definedName name="gls_SHOW_MULTIPLIERS" hidden="1">#REF!</definedName>
    <definedName name="gls_SHOW_PK_COLUMN" localSheetId="2" hidden="1">#REF!</definedName>
    <definedName name="gls_SHOW_PK_COLUMN" localSheetId="3" hidden="1">#REF!</definedName>
    <definedName name="gls_SHOW_PK_COLUMN" hidden="1">#REF!</definedName>
    <definedName name="gls_SHOW_STATUS_INFORMATION" localSheetId="2" hidden="1">#REF!</definedName>
    <definedName name="gls_SHOW_STATUS_INFORMATION" localSheetId="3" hidden="1">#REF!</definedName>
    <definedName name="gls_SHOW_STATUS_INFORMATION" hidden="1">#REF!</definedName>
    <definedName name="gls_SHOW_UNITS" localSheetId="2" hidden="1">#REF!</definedName>
    <definedName name="gls_SHOW_UNITS" localSheetId="3" hidden="1">#REF!</definedName>
    <definedName name="gls_SHOW_UNITS" hidden="1">#REF!</definedName>
    <definedName name="gls_SPARE_YEARS" localSheetId="2" hidden="1">#REF!</definedName>
    <definedName name="gls_SPARE_YEARS" localSheetId="3" hidden="1">#REF!</definedName>
    <definedName name="gls_SPARE_YEARS" hidden="1">#REF!</definedName>
    <definedName name="gls_SPECIAL_DIALOG" localSheetId="2" hidden="1">#REF!</definedName>
    <definedName name="gls_SPECIAL_DIALOG" localSheetId="3" hidden="1">#REF!</definedName>
    <definedName name="gls_SPECIAL_DIALOG" hidden="1">#REF!</definedName>
    <definedName name="gls_START_FORMULA_OVERRIDEABLE" localSheetId="2" hidden="1">#REF!</definedName>
    <definedName name="gls_START_FORMULA_OVERRIDEABLE" localSheetId="3" hidden="1">#REF!</definedName>
    <definedName name="gls_START_FORMULA_OVERRIDEABLE" hidden="1">#REF!</definedName>
    <definedName name="gls_START_LOCAL_NAMES" localSheetId="2" hidden="1">#REF!</definedName>
    <definedName name="gls_START_LOCAL_NAMES" localSheetId="3" hidden="1">#REF!</definedName>
    <definedName name="gls_START_LOCAL_NAMES" hidden="1">#REF!</definedName>
    <definedName name="gls_START_PERIOD_CURRENCY" localSheetId="2" hidden="1">#REF!</definedName>
    <definedName name="gls_START_PERIOD_CURRENCY" localSheetId="3" hidden="1">#REF!</definedName>
    <definedName name="gls_START_PERIOD_CURRENCY" hidden="1">#REF!</definedName>
    <definedName name="gls_START_STATUS" localSheetId="2" hidden="1">#REF!</definedName>
    <definedName name="gls_START_STATUS" localSheetId="3" hidden="1">#REF!</definedName>
    <definedName name="gls_START_STATUS" hidden="1">#REF!</definedName>
    <definedName name="gls_START_USER_STATUS" localSheetId="2" hidden="1">#REF!</definedName>
    <definedName name="gls_START_USER_STATUS" localSheetId="3" hidden="1">#REF!</definedName>
    <definedName name="gls_START_USER_STATUS" hidden="1">#REF!</definedName>
    <definedName name="gls_START_VALIDATION" localSheetId="2" hidden="1">#REF!</definedName>
    <definedName name="gls_START_VALIDATION" localSheetId="3" hidden="1">#REF!</definedName>
    <definedName name="gls_START_VALIDATION" hidden="1">#REF!</definedName>
    <definedName name="gls_START_WHAT" localSheetId="2" hidden="1">#REF!</definedName>
    <definedName name="gls_START_WHAT" localSheetId="3" hidden="1">#REF!</definedName>
    <definedName name="gls_START_WHAT" hidden="1">#REF!</definedName>
    <definedName name="gls_START_YEAR" localSheetId="2" hidden="1">#REF!</definedName>
    <definedName name="gls_START_YEAR" localSheetId="3" hidden="1">#REF!</definedName>
    <definedName name="gls_START_YEAR" hidden="1">#REF!</definedName>
    <definedName name="gls_StockTicker" localSheetId="2" hidden="1">#REF!</definedName>
    <definedName name="gls_StockTicker" localSheetId="3" hidden="1">#REF!</definedName>
    <definedName name="gls_StockTicker" hidden="1">#REF!</definedName>
    <definedName name="gls_TEMP_PERIOD_CODE" localSheetId="2" hidden="1">#REF!</definedName>
    <definedName name="gls_TEMP_PERIOD_CODE" localSheetId="3" hidden="1">#REF!</definedName>
    <definedName name="gls_TEMP_PERIOD_CODE" hidden="1">#REF!</definedName>
    <definedName name="gls_THISWORKBOOK_NAME" localSheetId="2" hidden="1">#REF!</definedName>
    <definedName name="gls_THISWORKBOOK_NAME" localSheetId="3" hidden="1">#REF!</definedName>
    <definedName name="gls_THISWORKBOOK_NAME" hidden="1">#REF!</definedName>
    <definedName name="gls_UNUSUAL_POS" localSheetId="2" hidden="1">#REF!</definedName>
    <definedName name="gls_UNUSUAL_POS" localSheetId="3" hidden="1">#REF!</definedName>
    <definedName name="gls_UNUSUAL_POS" hidden="1">#REF!</definedName>
    <definedName name="gls_USER_CELL_FORMAT" localSheetId="2" hidden="1">#REF!</definedName>
    <definedName name="gls_USER_CELL_FORMAT" localSheetId="3" hidden="1">#REF!</definedName>
    <definedName name="gls_USER_CELL_FORMAT" hidden="1">#REF!</definedName>
    <definedName name="gls_USING_CONSOLIDATED" localSheetId="2" hidden="1">#REF!</definedName>
    <definedName name="gls_USING_CONSOLIDATED" localSheetId="3" hidden="1">#REF!</definedName>
    <definedName name="gls_USING_CONSOLIDATED" hidden="1">#REF!</definedName>
    <definedName name="gls_YEAR_AE_CONTROL" localSheetId="2" hidden="1">#REF!</definedName>
    <definedName name="gls_YEAR_AE_CONTROL" localSheetId="3" hidden="1">#REF!</definedName>
    <definedName name="gls_YEAR_AE_CONTROL" hidden="1">#REF!</definedName>
    <definedName name="gls_YEAR_END_ROW" localSheetId="2" hidden="1">#REF!</definedName>
    <definedName name="gls_YEAR_END_ROW" localSheetId="3" hidden="1">#REF!</definedName>
    <definedName name="gls_YEAR_END_ROW" hidden="1">#REF!</definedName>
    <definedName name="gls_YetToRunStartupWizard" localSheetId="2" hidden="1">#REF!</definedName>
    <definedName name="gls_YetToRunStartupWizard" localSheetId="3" hidden="1">#REF!</definedName>
    <definedName name="gls_YetToRunStartupWizard" hidden="1">#REF!</definedName>
    <definedName name="gunnar" localSheetId="2" hidden="1">{"Side 1",#N/A,FALSE,"Hovedark";"Side 2",#N/A,FALSE,"Hovedark";"Cash Flow",#N/A,FALSE,"Hovedark";"Kvartaler",#N/A,FALSE,"Kvartaler";"Div_1",#N/A,FALSE,"Divisioner";"Div_2",#N/A,FALSE,"Divisioner";"Aggregeret",#N/A,FALSE,"Divisioner";"Oppsummering",#N/A,FALSE,"Divisioner";"Produkter",#N/A,FALSE,"Produkter";"Bakside",#N/A,FALSE,"Bagside"}</definedName>
    <definedName name="gunnar" localSheetId="3" hidden="1">{"Side 1",#N/A,FALSE,"Hovedark";"Side 2",#N/A,FALSE,"Hovedark";"Cash Flow",#N/A,FALSE,"Hovedark";"Kvartaler",#N/A,FALSE,"Kvartaler";"Div_1",#N/A,FALSE,"Divisioner";"Div_2",#N/A,FALSE,"Divisioner";"Aggregeret",#N/A,FALSE,"Divisioner";"Oppsummering",#N/A,FALSE,"Divisioner";"Produkter",#N/A,FALSE,"Produkter";"Bakside",#N/A,FALSE,"Bagside"}</definedName>
    <definedName name="gunnar" hidden="1">{"Side 1",#N/A,FALSE,"Hovedark";"Side 2",#N/A,FALSE,"Hovedark";"Cash Flow",#N/A,FALSE,"Hovedark";"Kvartaler",#N/A,FALSE,"Kvartaler";"Div_1",#N/A,FALSE,"Divisioner";"Div_2",#N/A,FALSE,"Divisioner";"Aggregeret",#N/A,FALSE,"Divisioner";"Oppsummering",#N/A,FALSE,"Divisioner";"Produkter",#N/A,FALSE,"Produkter";"Bakside",#N/A,FALSE,"Bagside"}</definedName>
    <definedName name="gwen" localSheetId="2" hidden="1">{"Resultat",#N/A,TRUE,"Hovedtal";"Balance",#N/A,TRUE,"Hovedtal";"Cash_Flow",#N/A,TRUE,"Hovedtal"}</definedName>
    <definedName name="gwen" localSheetId="3" hidden="1">{"Resultat",#N/A,TRUE,"Hovedtal";"Balance",#N/A,TRUE,"Hovedtal";"Cash_Flow",#N/A,TRUE,"Hovedtal"}</definedName>
    <definedName name="gwen" hidden="1">{"Resultat",#N/A,TRUE,"Hovedtal";"Balance",#N/A,TRUE,"Hovedtal";"Cash_Flow",#N/A,TRUE,"Hovedtal"}</definedName>
    <definedName name="H" localSheetId="2" hidden="1">{#N/A,#N/A,TRUE,"Allacciamenti 5 anni";#N/A,#N/A,TRUE,"Carico 5 anni";#N/A,#N/A,TRUE,"Qualità a) 5 anni";#N/A,#N/A,TRUE,"Qualità b) 5 anni";#N/A,#N/A,TRUE,"Impatto ambientale 5 anni";#N/A,#N/A,TRUE,"Adeg. tecnico 5 anni"}</definedName>
    <definedName name="H" localSheetId="3" hidden="1">{#N/A,#N/A,TRUE,"Allacciamenti 5 anni";#N/A,#N/A,TRUE,"Carico 5 anni";#N/A,#N/A,TRUE,"Qualità a) 5 anni";#N/A,#N/A,TRUE,"Qualità b) 5 anni";#N/A,#N/A,TRUE,"Impatto ambientale 5 anni";#N/A,#N/A,TRUE,"Adeg. tecnico 5 anni"}</definedName>
    <definedName name="H" hidden="1">{#N/A,#N/A,TRUE,"Allacciamenti 5 anni";#N/A,#N/A,TRUE,"Carico 5 anni";#N/A,#N/A,TRUE,"Qualità a) 5 anni";#N/A,#N/A,TRUE,"Qualità b) 5 anni";#N/A,#N/A,TRUE,"Impatto ambientale 5 anni";#N/A,#N/A,TRUE,"Adeg. tecnico 5 anni"}</definedName>
    <definedName name="hdhgf" localSheetId="2" hidden="1">{"mgmt forecast",#N/A,FALSE,"Mgmt Forecast";"dcf table",#N/A,FALSE,"Mgmt Forecast";"sensitivity",#N/A,FALSE,"Mgmt Forecast";"table inputs",#N/A,FALSE,"Mgmt Forecast";"calculations",#N/A,FALSE,"Mgmt Forecast"}</definedName>
    <definedName name="hdhgf" localSheetId="3" hidden="1">{"mgmt forecast",#N/A,FALSE,"Mgmt Forecast";"dcf table",#N/A,FALSE,"Mgmt Forecast";"sensitivity",#N/A,FALSE,"Mgmt Forecast";"table inputs",#N/A,FALSE,"Mgmt Forecast";"calculations",#N/A,FALSE,"Mgmt Forecast"}</definedName>
    <definedName name="hdhgf" hidden="1">{"mgmt forecast",#N/A,FALSE,"Mgmt Forecast";"dcf table",#N/A,FALSE,"Mgmt Forecast";"sensitivity",#N/A,FALSE,"Mgmt Forecast";"table inputs",#N/A,FALSE,"Mgmt Forecast";"calculations",#N/A,FALSE,"Mgmt Forecast"}</definedName>
    <definedName name="helene" localSheetId="2" hidden="1">{"Side 1",#N/A,FALSE,"Hovedark";"Side 2",#N/A,FALSE,"Hovedark";"Cash Flow",#N/A,FALSE,"Hovedark";"Breakdown",#N/A,FALSE,"Breakdown";"Valuation",#N/A,FALSE,"Valuation";"Bidrag",#N/A,FALSE,"Bidrag"}</definedName>
    <definedName name="helene" localSheetId="3" hidden="1">{"Side 1",#N/A,FALSE,"Hovedark";"Side 2",#N/A,FALSE,"Hovedark";"Cash Flow",#N/A,FALSE,"Hovedark";"Breakdown",#N/A,FALSE,"Breakdown";"Valuation",#N/A,FALSE,"Valuation";"Bidrag",#N/A,FALSE,"Bidrag"}</definedName>
    <definedName name="helene" hidden="1">{"Side 1",#N/A,FALSE,"Hovedark";"Side 2",#N/A,FALSE,"Hovedark";"Cash Flow",#N/A,FALSE,"Hovedark";"Breakdown",#N/A,FALSE,"Breakdown";"Valuation",#N/A,FALSE,"Valuation";"Bidrag",#N/A,FALSE,"Bidrag"}</definedName>
    <definedName name="hg" localSheetId="2" hidden="1">{#N/A,#N/A,FALSE,"F-YLDS";#N/A,#N/A,FALSE,"ASP";#N/A,#N/A,FALSE,"FRPRD"}</definedName>
    <definedName name="hg" localSheetId="3" hidden="1">{#N/A,#N/A,FALSE,"F-YLDS";#N/A,#N/A,FALSE,"ASP";#N/A,#N/A,FALSE,"FRPRD"}</definedName>
    <definedName name="hg" hidden="1">{#N/A,#N/A,FALSE,"F-YLDS";#N/A,#N/A,FALSE,"ASP";#N/A,#N/A,FALSE,"FRPRD"}</definedName>
    <definedName name="hgdh" localSheetId="2" hidden="1">{"mgmt forecast",#N/A,FALSE,"Mgmt Forecast";"dcf table",#N/A,FALSE,"Mgmt Forecast";"sensitivity",#N/A,FALSE,"Mgmt Forecast";"table inputs",#N/A,FALSE,"Mgmt Forecast";"calculations",#N/A,FALSE,"Mgmt Forecast"}</definedName>
    <definedName name="hgdh" localSheetId="3" hidden="1">{"mgmt forecast",#N/A,FALSE,"Mgmt Forecast";"dcf table",#N/A,FALSE,"Mgmt Forecast";"sensitivity",#N/A,FALSE,"Mgmt Forecast";"table inputs",#N/A,FALSE,"Mgmt Forecast";"calculations",#N/A,FALSE,"Mgmt Forecast"}</definedName>
    <definedName name="hgdh" hidden="1">{"mgmt forecast",#N/A,FALSE,"Mgmt Forecast";"dcf table",#N/A,FALSE,"Mgmt Forecast";"sensitivity",#N/A,FALSE,"Mgmt Forecast";"table inputs",#N/A,FALSE,"Mgmt Forecast";"calculations",#N/A,FALSE,"Mgmt Forecast"}</definedName>
    <definedName name="HH" localSheetId="2" hidden="1">{#N/A,#N/A,TRUE,"Allacciamenti 5 anni";#N/A,#N/A,TRUE,"Carico 5 anni";#N/A,#N/A,TRUE,"Qualità a) 5 anni";#N/A,#N/A,TRUE,"Qualità b) 5 anni";#N/A,#N/A,TRUE,"Impatto ambientale 5 anni";#N/A,#N/A,TRUE,"Adeg. tecnico 5 anni"}</definedName>
    <definedName name="HH" localSheetId="3" hidden="1">{#N/A,#N/A,TRUE,"Allacciamenti 5 anni";#N/A,#N/A,TRUE,"Carico 5 anni";#N/A,#N/A,TRUE,"Qualità a) 5 anni";#N/A,#N/A,TRUE,"Qualità b) 5 anni";#N/A,#N/A,TRUE,"Impatto ambientale 5 anni";#N/A,#N/A,TRUE,"Adeg. tecnico 5 anni"}</definedName>
    <definedName name="HH" hidden="1">{#N/A,#N/A,TRUE,"Allacciamenti 5 anni";#N/A,#N/A,TRUE,"Carico 5 anni";#N/A,#N/A,TRUE,"Qualità a) 5 anni";#N/A,#N/A,TRUE,"Qualità b) 5 anni";#N/A,#N/A,TRUE,"Impatto ambientale 5 anni";#N/A,#N/A,TRUE,"Adeg. tecnico 5 anni"}</definedName>
    <definedName name="HHH" localSheetId="2" hidden="1">{#N/A,#N/A,TRUE,"Allacciamenti 5 anni";#N/A,#N/A,TRUE,"Carico 5 anni";#N/A,#N/A,TRUE,"Qualità a) 5 anni";#N/A,#N/A,TRUE,"Qualità b) 5 anni";#N/A,#N/A,TRUE,"Impatto ambientale 5 anni";#N/A,#N/A,TRUE,"Adeg. tecnico 5 anni"}</definedName>
    <definedName name="HHH" localSheetId="3" hidden="1">{#N/A,#N/A,TRUE,"Allacciamenti 5 anni";#N/A,#N/A,TRUE,"Carico 5 anni";#N/A,#N/A,TRUE,"Qualità a) 5 anni";#N/A,#N/A,TRUE,"Qualità b) 5 anni";#N/A,#N/A,TRUE,"Impatto ambientale 5 anni";#N/A,#N/A,TRUE,"Adeg. tecnico 5 anni"}</definedName>
    <definedName name="HHH" hidden="1">{#N/A,#N/A,TRUE,"Allacciamenti 5 anni";#N/A,#N/A,TRUE,"Carico 5 anni";#N/A,#N/A,TRUE,"Qualità a) 5 anni";#N/A,#N/A,TRUE,"Qualità b) 5 anni";#N/A,#N/A,TRUE,"Impatto ambientale 5 anni";#N/A,#N/A,TRUE,"Adeg. tecnico 5 anni"}</definedName>
    <definedName name="HHHH" localSheetId="2" hidden="1">{#N/A,#N/A,TRUE,"Allacciamenti 5 anni";#N/A,#N/A,TRUE,"Carico 5 anni";#N/A,#N/A,TRUE,"Qualità a) 5 anni";#N/A,#N/A,TRUE,"Qualità b) 5 anni";#N/A,#N/A,TRUE,"Impatto ambientale 5 anni";#N/A,#N/A,TRUE,"Adeg. tecnico 5 anni"}</definedName>
    <definedName name="HHHH" localSheetId="3" hidden="1">{#N/A,#N/A,TRUE,"Allacciamenti 5 anni";#N/A,#N/A,TRUE,"Carico 5 anni";#N/A,#N/A,TRUE,"Qualità a) 5 anni";#N/A,#N/A,TRUE,"Qualità b) 5 anni";#N/A,#N/A,TRUE,"Impatto ambientale 5 anni";#N/A,#N/A,TRUE,"Adeg. tecnico 5 anni"}</definedName>
    <definedName name="HHHH" hidden="1">{#N/A,#N/A,TRUE,"Allacciamenti 5 anni";#N/A,#N/A,TRUE,"Carico 5 anni";#N/A,#N/A,TRUE,"Qualità a) 5 anni";#N/A,#N/A,TRUE,"Qualità b) 5 anni";#N/A,#N/A,TRUE,"Impatto ambientale 5 anni";#N/A,#N/A,TRUE,"Adeg. tecnico 5 anni"}</definedName>
    <definedName name="hhjkg78" localSheetId="2" hidden="1">{#N/A,#N/A,FALSE,"Table of Contents";#N/A,#N/A,FALSE,"Overview";#N/A,#N/A,FALSE,"Data"}</definedName>
    <definedName name="hhjkg78" localSheetId="3" hidden="1">{#N/A,#N/A,FALSE,"Table of Contents";#N/A,#N/A,FALSE,"Overview";#N/A,#N/A,FALSE,"Data"}</definedName>
    <definedName name="hhjkg78" hidden="1">{#N/A,#N/A,FALSE,"Table of Contents";#N/A,#N/A,FALSE,"Overview";#N/A,#N/A,FALSE,"Data"}</definedName>
    <definedName name="hn.ConvertZero1" localSheetId="2" hidden="1">#REF!,#REF!,#REF!,#REF!,#REF!,#REF!,#REF!,#REF!,#REF!,#REF!</definedName>
    <definedName name="hn.ConvertZero1" localSheetId="3" hidden="1">#REF!,#REF!,#REF!,#REF!,#REF!,#REF!,#REF!,#REF!,#REF!,#REF!</definedName>
    <definedName name="hn.ConvertZero1" hidden="1">#REF!,#REF!,#REF!,#REF!,#REF!,#REF!,#REF!,#REF!,#REF!,#REF!</definedName>
    <definedName name="hn.ConvertZero2" localSheetId="2" hidden="1">#REF!,#REF!,#REF!,#REF!,#REF!,#REF!,#REF!,#REF!</definedName>
    <definedName name="hn.ConvertZero2" localSheetId="3" hidden="1">#REF!,#REF!,#REF!,#REF!,#REF!,#REF!,#REF!,#REF!</definedName>
    <definedName name="hn.ConvertZero2" hidden="1">#REF!,#REF!,#REF!,#REF!,#REF!,#REF!,#REF!,#REF!</definedName>
    <definedName name="hn.ConvertZero3" localSheetId="2" hidden="1">#REF!,#REF!,#REF!,#REF!,#REF!</definedName>
    <definedName name="hn.ConvertZero3" localSheetId="3" hidden="1">#REF!,#REF!,#REF!,#REF!,#REF!</definedName>
    <definedName name="hn.ConvertZero3" hidden="1">#REF!,#REF!,#REF!,#REF!,#REF!</definedName>
    <definedName name="hn.ConvertZero4" localSheetId="2" hidden="1">#REF!,#REF!,#REF!,#REF!,#REF!,#REF!,#REF!,#REF!</definedName>
    <definedName name="hn.ConvertZero4" localSheetId="3" hidden="1">#REF!,#REF!,#REF!,#REF!,#REF!,#REF!,#REF!,#REF!</definedName>
    <definedName name="hn.ConvertZero4" hidden="1">#REF!,#REF!,#REF!,#REF!,#REF!,#REF!,#REF!,#REF!</definedName>
    <definedName name="hn.ConvertZeroUnhide1" localSheetId="2" hidden="1">#REF!,#REF!,#REF!</definedName>
    <definedName name="hn.ConvertZeroUnhide1" localSheetId="3" hidden="1">#REF!,#REF!,#REF!</definedName>
    <definedName name="hn.ConvertZeroUnhide1" hidden="1">#REF!,#REF!,#REF!</definedName>
    <definedName name="hn.Delete015" localSheetId="2" hidden="1">#REF!,#REF!,#REF!,#REF!</definedName>
    <definedName name="hn.Delete015" localSheetId="3" hidden="1">#REF!,#REF!,#REF!,#REF!</definedName>
    <definedName name="hn.Delete015" hidden="1">#REF!,#REF!,#REF!,#REF!</definedName>
    <definedName name="hn.DZ_MultByFXRates" localSheetId="2" hidden="1">#REF!,#REF!,#REF!,#REF!</definedName>
    <definedName name="hn.DZ_MultByFXRates" localSheetId="3" hidden="1">#REF!,#REF!,#REF!,#REF!</definedName>
    <definedName name="hn.DZ_MultByFXRates" hidden="1">#REF!,#REF!,#REF!,#REF!</definedName>
    <definedName name="hn.ExtDb" hidden="1">FALSE</definedName>
    <definedName name="hn.LTM_MultByFXRates" localSheetId="2" hidden="1">#REF!,#REF!,#REF!,#REF!,#REF!,#REF!,#REF!</definedName>
    <definedName name="hn.LTM_MultByFXRates" localSheetId="3" hidden="1">#REF!,#REF!,#REF!,#REF!,#REF!,#REF!,#REF!</definedName>
    <definedName name="hn.LTM_MultByFXRates" hidden="1">#REF!,#REF!,#REF!,#REF!,#REF!,#REF!,#REF!</definedName>
    <definedName name="hn.ModelType" hidden="1">"DEAL"</definedName>
    <definedName name="hn.ModelVersion" hidden="1">1</definedName>
    <definedName name="hn.MultbyFXRates" localSheetId="2" hidden="1">#REF!,#REF!,#REF!,#REF!,#REF!,#REF!,#REF!</definedName>
    <definedName name="hn.MultbyFXRates" localSheetId="3" hidden="1">#REF!,#REF!,#REF!,#REF!,#REF!,#REF!,#REF!</definedName>
    <definedName name="hn.MultbyFXRates" hidden="1">#REF!,#REF!,#REF!,#REF!,#REF!,#REF!,#REF!</definedName>
    <definedName name="hn.MultByFXRates1" localSheetId="2" hidden="1">#REF!,#REF!,#REF!,#REF!,#REF!</definedName>
    <definedName name="hn.MultByFXRates1" localSheetId="3" hidden="1">#REF!,#REF!,#REF!,#REF!,#REF!</definedName>
    <definedName name="hn.MultByFXRates1" hidden="1">#REF!,#REF!,#REF!,#REF!,#REF!</definedName>
    <definedName name="hn.MultByFXRates2" localSheetId="2" hidden="1">#REF!,#REF!,#REF!,#REF!,#REF!</definedName>
    <definedName name="hn.MultByFXRates2" localSheetId="3" hidden="1">#REF!,#REF!,#REF!,#REF!,#REF!</definedName>
    <definedName name="hn.MultByFXRates2" hidden="1">#REF!,#REF!,#REF!,#REF!,#REF!</definedName>
    <definedName name="hn.MultByFXRates3" localSheetId="2" hidden="1">#REF!,#REF!,#REF!,#REF!,#REF!</definedName>
    <definedName name="hn.MultByFXRates3" localSheetId="3" hidden="1">#REF!,#REF!,#REF!,#REF!,#REF!</definedName>
    <definedName name="hn.MultByFXRates3" hidden="1">#REF!,#REF!,#REF!,#REF!,#REF!</definedName>
    <definedName name="hn.MultbyFxrates4" localSheetId="2" hidden="1">#REF!,#REF!,#REF!,#REF!,#REF!,#REF!,#REF!</definedName>
    <definedName name="hn.MultbyFxrates4" localSheetId="3" hidden="1">#REF!,#REF!,#REF!,#REF!,#REF!,#REF!,#REF!</definedName>
    <definedName name="hn.MultbyFxrates4" hidden="1">#REF!,#REF!,#REF!,#REF!,#REF!,#REF!,#REF!</definedName>
    <definedName name="hn.multbyfxrates5" localSheetId="2" hidden="1">#REF!,#REF!,#REF!,#REF!,#REF!</definedName>
    <definedName name="hn.multbyfxrates5" localSheetId="3" hidden="1">#REF!,#REF!,#REF!,#REF!,#REF!</definedName>
    <definedName name="hn.multbyfxrates5" hidden="1">#REF!,#REF!,#REF!,#REF!,#REF!</definedName>
    <definedName name="hn.multbyfxrates6" localSheetId="2" hidden="1">#REF!,#REF!,#REF!,#REF!,#REF!</definedName>
    <definedName name="hn.multbyfxrates6" localSheetId="3" hidden="1">#REF!,#REF!,#REF!,#REF!,#REF!</definedName>
    <definedName name="hn.multbyfxrates6" hidden="1">#REF!,#REF!,#REF!,#REF!,#REF!</definedName>
    <definedName name="hn.multbyfxrates7" localSheetId="2" hidden="1">#REF!,#REF!,#REF!,#REF!,#REF!</definedName>
    <definedName name="hn.multbyfxrates7" localSheetId="3" hidden="1">#REF!,#REF!,#REF!,#REF!,#REF!</definedName>
    <definedName name="hn.multbyfxrates7" hidden="1">#REF!,#REF!,#REF!,#REF!,#REF!</definedName>
    <definedName name="hn.MultByFXRatesBot1" localSheetId="2" hidden="1">#REF!,#REF!,#REF!,#REF!,#REF!,#REF!,#REF!,#REF!,#REF!,#REF!,#REF!,#REF!</definedName>
    <definedName name="hn.MultByFXRatesBot1" localSheetId="3" hidden="1">#REF!,#REF!,#REF!,#REF!,#REF!,#REF!,#REF!,#REF!,#REF!,#REF!,#REF!,#REF!</definedName>
    <definedName name="hn.MultByFXRatesBot1" hidden="1">#REF!,#REF!,#REF!,#REF!,#REF!,#REF!,#REF!,#REF!,#REF!,#REF!,#REF!,#REF!</definedName>
    <definedName name="hn.MultByFXRatesBot2" localSheetId="2" hidden="1">#REF!,#REF!,#REF!,#REF!,#REF!,#REF!,#REF!,#REF!,#REF!,#REF!,#REF!,#REF!</definedName>
    <definedName name="hn.MultByFXRatesBot2" localSheetId="3" hidden="1">#REF!,#REF!,#REF!,#REF!,#REF!,#REF!,#REF!,#REF!,#REF!,#REF!,#REF!,#REF!</definedName>
    <definedName name="hn.MultByFXRatesBot2" hidden="1">#REF!,#REF!,#REF!,#REF!,#REF!,#REF!,#REF!,#REF!,#REF!,#REF!,#REF!,#REF!</definedName>
    <definedName name="hn.MultByFXRatesBot3" localSheetId="2" hidden="1">#REF!,#REF!,#REF!,#REF!,#REF!,#REF!,#REF!,#REF!,#REF!,#REF!,#REF!,#REF!</definedName>
    <definedName name="hn.MultByFXRatesBot3" localSheetId="3" hidden="1">#REF!,#REF!,#REF!,#REF!,#REF!,#REF!,#REF!,#REF!,#REF!,#REF!,#REF!,#REF!</definedName>
    <definedName name="hn.MultByFXRatesBot3" hidden="1">#REF!,#REF!,#REF!,#REF!,#REF!,#REF!,#REF!,#REF!,#REF!,#REF!,#REF!,#REF!</definedName>
    <definedName name="hn.MultByFXRatesBot4" localSheetId="2" hidden="1">#REF!,#REF!,#REF!,#REF!,#REF!,#REF!,#REF!,#REF!,#REF!,#REF!,#REF!,#REF!,#REF!</definedName>
    <definedName name="hn.MultByFXRatesBot4" localSheetId="3" hidden="1">#REF!,#REF!,#REF!,#REF!,#REF!,#REF!,#REF!,#REF!,#REF!,#REF!,#REF!,#REF!,#REF!</definedName>
    <definedName name="hn.MultByFXRatesBot4" hidden="1">#REF!,#REF!,#REF!,#REF!,#REF!,#REF!,#REF!,#REF!,#REF!,#REF!,#REF!,#REF!,#REF!</definedName>
    <definedName name="hn.MultByFXRatesBot5" localSheetId="2" hidden="1">#REF!,#REF!,#REF!,#REF!,#REF!,#REF!,#REF!,#REF!,#REF!,#REF!,#REF!</definedName>
    <definedName name="hn.MultByFXRatesBot5" localSheetId="3" hidden="1">#REF!,#REF!,#REF!,#REF!,#REF!,#REF!,#REF!,#REF!,#REF!,#REF!,#REF!</definedName>
    <definedName name="hn.MultByFXRatesBot5" hidden="1">#REF!,#REF!,#REF!,#REF!,#REF!,#REF!,#REF!,#REF!,#REF!,#REF!,#REF!</definedName>
    <definedName name="hn.MultByFXRatesBot6" localSheetId="2" hidden="1">#REF!,#REF!,#REF!,#REF!,#REF!,#REF!,#REF!,#REF!,#REF!,#REF!,#REF!</definedName>
    <definedName name="hn.MultByFXRatesBot6" localSheetId="3" hidden="1">#REF!,#REF!,#REF!,#REF!,#REF!,#REF!,#REF!,#REF!,#REF!,#REF!,#REF!</definedName>
    <definedName name="hn.MultByFXRatesBot6" hidden="1">#REF!,#REF!,#REF!,#REF!,#REF!,#REF!,#REF!,#REF!,#REF!,#REF!,#REF!</definedName>
    <definedName name="hn.MultByFXRatesBot7" localSheetId="2" hidden="1">#REF!,#REF!,#REF!,#REF!,#REF!,#REF!,#REF!,#REF!,#REF!,#REF!,#REF!</definedName>
    <definedName name="hn.MultByFXRatesBot7" localSheetId="3" hidden="1">#REF!,#REF!,#REF!,#REF!,#REF!,#REF!,#REF!,#REF!,#REF!,#REF!,#REF!</definedName>
    <definedName name="hn.MultByFXRatesBot7" hidden="1">#REF!,#REF!,#REF!,#REF!,#REF!,#REF!,#REF!,#REF!,#REF!,#REF!,#REF!</definedName>
    <definedName name="hn.MultByFXRatesTop1" localSheetId="2" hidden="1">#REF!,#REF!,#REF!,#REF!,#REF!,#REF!,#REF!,#REF!,#REF!,#REF!,#REF!,#REF!</definedName>
    <definedName name="hn.MultByFXRatesTop1" localSheetId="3" hidden="1">#REF!,#REF!,#REF!,#REF!,#REF!,#REF!,#REF!,#REF!,#REF!,#REF!,#REF!,#REF!</definedName>
    <definedName name="hn.MultByFXRatesTop1" hidden="1">#REF!,#REF!,#REF!,#REF!,#REF!,#REF!,#REF!,#REF!,#REF!,#REF!,#REF!,#REF!</definedName>
    <definedName name="hn.MultByFXRatesTop2" localSheetId="2" hidden="1">#REF!,#REF!,#REF!,#REF!,#REF!,#REF!,#REF!,#REF!,#REF!,#REF!,#REF!,#REF!,#REF!,#REF!,#REF!</definedName>
    <definedName name="hn.MultByFXRatesTop2" localSheetId="3" hidden="1">#REF!,#REF!,#REF!,#REF!,#REF!,#REF!,#REF!,#REF!,#REF!,#REF!,#REF!,#REF!,#REF!,#REF!,#REF!</definedName>
    <definedName name="hn.MultByFXRatesTop2" hidden="1">#REF!,#REF!,#REF!,#REF!,#REF!,#REF!,#REF!,#REF!,#REF!,#REF!,#REF!,#REF!,#REF!,#REF!,#REF!</definedName>
    <definedName name="hn.MultByFXRatesTop3" localSheetId="2" hidden="1">#REF!,#REF!,#REF!,#REF!,#REF!,#REF!,#REF!,#REF!,#REF!,#REF!,#REF!,#REF!,#REF!,#REF!,#REF!</definedName>
    <definedName name="hn.MultByFXRatesTop3" localSheetId="3" hidden="1">#REF!,#REF!,#REF!,#REF!,#REF!,#REF!,#REF!,#REF!,#REF!,#REF!,#REF!,#REF!,#REF!,#REF!,#REF!</definedName>
    <definedName name="hn.MultByFXRatesTop3" hidden="1">#REF!,#REF!,#REF!,#REF!,#REF!,#REF!,#REF!,#REF!,#REF!,#REF!,#REF!,#REF!,#REF!,#REF!,#REF!</definedName>
    <definedName name="hn.MultByFXRatesTop4" localSheetId="2" hidden="1">#REF!,#REF!,#REF!,#REF!,#REF!,#REF!,#REF!,#REF!,#REF!,#REF!,#REF!,#REF!,#REF!,#REF!,#REF!</definedName>
    <definedName name="hn.MultByFXRatesTop4" localSheetId="3" hidden="1">#REF!,#REF!,#REF!,#REF!,#REF!,#REF!,#REF!,#REF!,#REF!,#REF!,#REF!,#REF!,#REF!,#REF!,#REF!</definedName>
    <definedName name="hn.MultByFXRatesTop4" hidden="1">#REF!,#REF!,#REF!,#REF!,#REF!,#REF!,#REF!,#REF!,#REF!,#REF!,#REF!,#REF!,#REF!,#REF!,#REF!</definedName>
    <definedName name="hn.MultByFXRatesTop5" localSheetId="2" hidden="1">#REF!,#REF!,#REF!,#REF!,#REF!,#REF!,#REF!,#REF!,#REF!,#REF!,#REF!,#REF!</definedName>
    <definedName name="hn.MultByFXRatesTop5" localSheetId="3" hidden="1">#REF!,#REF!,#REF!,#REF!,#REF!,#REF!,#REF!,#REF!,#REF!,#REF!,#REF!,#REF!</definedName>
    <definedName name="hn.MultByFXRatesTop5" hidden="1">#REF!,#REF!,#REF!,#REF!,#REF!,#REF!,#REF!,#REF!,#REF!,#REF!,#REF!,#REF!</definedName>
    <definedName name="hn.MultByFXRatesTop6" localSheetId="2" hidden="1">#REF!,#REF!,#REF!,#REF!,#REF!,#REF!,#REF!,#REF!,#REF!,#REF!,#REF!,#REF!,#REF!,#REF!,#REF!</definedName>
    <definedName name="hn.MultByFXRatesTop6" localSheetId="3" hidden="1">#REF!,#REF!,#REF!,#REF!,#REF!,#REF!,#REF!,#REF!,#REF!,#REF!,#REF!,#REF!,#REF!,#REF!,#REF!</definedName>
    <definedName name="hn.MultByFXRatesTop6" hidden="1">#REF!,#REF!,#REF!,#REF!,#REF!,#REF!,#REF!,#REF!,#REF!,#REF!,#REF!,#REF!,#REF!,#REF!,#REF!</definedName>
    <definedName name="hn.MultByFXRatesTop7" localSheetId="2" hidden="1">#REF!,#REF!,#REF!,#REF!,#REF!,#REF!,#REF!,#REF!,#REF!,#REF!,#REF!,#REF!,#REF!,#REF!,#REF!</definedName>
    <definedName name="hn.MultByFXRatesTop7" localSheetId="3" hidden="1">#REF!,#REF!,#REF!,#REF!,#REF!,#REF!,#REF!,#REF!,#REF!,#REF!,#REF!,#REF!,#REF!,#REF!,#REF!</definedName>
    <definedName name="hn.MultByFXRatesTop7" hidden="1">#REF!,#REF!,#REF!,#REF!,#REF!,#REF!,#REF!,#REF!,#REF!,#REF!,#REF!,#REF!,#REF!,#REF!,#REF!</definedName>
    <definedName name="hn.NoUpload" hidden="1">0</definedName>
    <definedName name="HOME" localSheetId="2" hidden="1">{#N/A,#N/A,FALSE,"Assessment";#N/A,#N/A,FALSE,"Staffing";#N/A,#N/A,FALSE,"Hires";#N/A,#N/A,FALSE,"Assumptions"}</definedName>
    <definedName name="HOME" localSheetId="3" hidden="1">{#N/A,#N/A,FALSE,"Assessment";#N/A,#N/A,FALSE,"Staffing";#N/A,#N/A,FALSE,"Hires";#N/A,#N/A,FALSE,"Assumptions"}</definedName>
    <definedName name="HOME" hidden="1">{#N/A,#N/A,FALSE,"Assessment";#N/A,#N/A,FALSE,"Staffing";#N/A,#N/A,FALSE,"Hires";#N/A,#N/A,FALSE,"Assumptions"}</definedName>
    <definedName name="HOMFE" localSheetId="2" hidden="1">{#N/A,#N/A,FALSE,"Assessment";#N/A,#N/A,FALSE,"Staffing";#N/A,#N/A,FALSE,"Hires";#N/A,#N/A,FALSE,"Assumptions"}</definedName>
    <definedName name="HOMFE" localSheetId="3" hidden="1">{#N/A,#N/A,FALSE,"Assessment";#N/A,#N/A,FALSE,"Staffing";#N/A,#N/A,FALSE,"Hires";#N/A,#N/A,FALSE,"Assumptions"}</definedName>
    <definedName name="HOMFE" hidden="1">{#N/A,#N/A,FALSE,"Assessment";#N/A,#N/A,FALSE,"Staffing";#N/A,#N/A,FALSE,"Hires";#N/A,#N/A,FALSE,"Assumptions"}</definedName>
    <definedName name="HTML_CodePage" hidden="1">1252</definedName>
    <definedName name="HTML_Control" localSheetId="2" hidden="1">{"'Scheda bianca'!$A$1:$L$42"}</definedName>
    <definedName name="HTML_Control" localSheetId="3" hidden="1">{"'Scheda bianca'!$A$1:$L$42"}</definedName>
    <definedName name="HTML_Control" hidden="1">{"'Scheda bianca'!$A$1:$L$42"}</definedName>
    <definedName name="HTML_Description" hidden="1">""</definedName>
    <definedName name="HTML_Email" hidden="1">""</definedName>
    <definedName name="HTML_Header" hidden="1">"Scheda MBO"</definedName>
    <definedName name="HTML_LastUpdate" hidden="1">"30/08/00"</definedName>
    <definedName name="HTML_LineAfter" hidden="1">FALSE</definedName>
    <definedName name="HTML_LineBefore" hidden="1">FALSE</definedName>
    <definedName name="HTML_Name" hidden="1">"Enel"</definedName>
    <definedName name="HTML_OBDlg2" hidden="1">TRUE</definedName>
    <definedName name="HTML_OBDlg4" hidden="1">TRUE</definedName>
    <definedName name="HTML_OS" hidden="1">0</definedName>
    <definedName name="HTML_PathFile" hidden="1">"d:\Documenti"</definedName>
    <definedName name="HTML_PathFileMac" hidden="1">"Macintosh HD:HomePageStuff:New_Home_Page:datafile:ctryprem.html"</definedName>
    <definedName name="HTML_Title" hidden="1">"Schede mbo 2000 A"</definedName>
    <definedName name="hyjk" localSheetId="2" hidden="1">{"Aar",#N/A,FALSE,"Divisioner";"Kvartaler",#N/A,FALSE,"Divisioner";"Aggregering",#N/A,FALSE,"Divisioner";"Aar",#N/A,FALSE,"Norge div. (gl)";"Kvartal",#N/A,FALSE,"Norge div. (gl)";"Samling",#N/A,FALSE,"Norge div. (gl)"}</definedName>
    <definedName name="hyjk" localSheetId="3" hidden="1">{"Aar",#N/A,FALSE,"Divisioner";"Kvartaler",#N/A,FALSE,"Divisioner";"Aggregering",#N/A,FALSE,"Divisioner";"Aar",#N/A,FALSE,"Norge div. (gl)";"Kvartal",#N/A,FALSE,"Norge div. (gl)";"Samling",#N/A,FALSE,"Norge div. (gl)"}</definedName>
    <definedName name="hyjk" hidden="1">{"Aar",#N/A,FALSE,"Divisioner";"Kvartaler",#N/A,FALSE,"Divisioner";"Aggregering",#N/A,FALSE,"Divisioner";"Aar",#N/A,FALSE,"Norge div. (gl)";"Kvartal",#N/A,FALSE,"Norge div. (gl)";"Samling",#N/A,FALSE,"Norge div. (gl)"}</definedName>
    <definedName name="i" localSheetId="2" hidden="1">{#N/A,#N/A,FALSE,"F-YLDS";#N/A,#N/A,FALSE,"ASP";#N/A,#N/A,FALSE,"FRPRD"}</definedName>
    <definedName name="i" localSheetId="3" hidden="1">{#N/A,#N/A,FALSE,"F-YLDS";#N/A,#N/A,FALSE,"ASP";#N/A,#N/A,FALSE,"FRPRD"}</definedName>
    <definedName name="i" hidden="1">{#N/A,#N/A,FALSE,"F-YLDS";#N/A,#N/A,FALSE,"ASP";#N/A,#N/A,FALSE,"FRPRD"}</definedName>
    <definedName name="iii" localSheetId="2" hidden="1">{#N/A,#N/A,TRUE,"Allacciamenti 5 anni";#N/A,#N/A,TRUE,"Carico 5 anni";#N/A,#N/A,TRUE,"Qualità a) 5 anni";#N/A,#N/A,TRUE,"Qualità b) 5 anni";#N/A,#N/A,TRUE,"Impatto ambientale 5 anni";#N/A,#N/A,TRUE,"Adeg. tecnico 5 anni"}</definedName>
    <definedName name="iii" localSheetId="3" hidden="1">{#N/A,#N/A,TRUE,"Allacciamenti 5 anni";#N/A,#N/A,TRUE,"Carico 5 anni";#N/A,#N/A,TRUE,"Qualità a) 5 anni";#N/A,#N/A,TRUE,"Qualità b) 5 anni";#N/A,#N/A,TRUE,"Impatto ambientale 5 anni";#N/A,#N/A,TRUE,"Adeg. tecnico 5 anni"}</definedName>
    <definedName name="iii" hidden="1">{#N/A,#N/A,TRUE,"Allacciamenti 5 anni";#N/A,#N/A,TRUE,"Carico 5 anni";#N/A,#N/A,TRUE,"Qualità a) 5 anni";#N/A,#N/A,TRUE,"Qualità b) 5 anni";#N/A,#N/A,TRUE,"Impatto ambientale 5 anni";#N/A,#N/A,TRUE,"Adeg. tecnico 5 anni"}</definedName>
    <definedName name="ik" localSheetId="2" hidden="1">{#N/A,#N/A,FALSE,"FRPRD"}</definedName>
    <definedName name="ik" localSheetId="3" hidden="1">{#N/A,#N/A,FALSE,"FRPRD"}</definedName>
    <definedName name="ik" hidden="1">{#N/A,#N/A,FALSE,"FRPRD"}</definedName>
    <definedName name="ingrid" localSheetId="2" hidden="1">{"Side 1",#N/A,FALSE,"Hovedark";"Side 2",#N/A,FALSE,"Hovedark";"Side 3",#N/A,FALSE,"Hovedark"}</definedName>
    <definedName name="ingrid" localSheetId="3" hidden="1">{"Side 1",#N/A,FALSE,"Hovedark";"Side 2",#N/A,FALSE,"Hovedark";"Side 3",#N/A,FALSE,"Hovedark"}</definedName>
    <definedName name="ingrid" hidden="1">{"Side 1",#N/A,FALSE,"Hovedark";"Side 2",#N/A,FALSE,"Hovedark";"Side 3",#N/A,FALSE,"Hovedark"}</definedName>
    <definedName name="IQ_ACCOUNT_CHANGE" hidden="1">"c413"</definedName>
    <definedName name="IQ_ACCOUNTS_PAY" hidden="1">"c32"</definedName>
    <definedName name="IQ_ACCR_INT_PAY" hidden="1">"c1"</definedName>
    <definedName name="IQ_ACCR_INT_PAY_CF" hidden="1">"c2"</definedName>
    <definedName name="IQ_ACCR_INT_RECEIV" hidden="1">"c3"</definedName>
    <definedName name="IQ_ACCR_INT_RECEIV_CF" hidden="1">"c4"</definedName>
    <definedName name="IQ_ACCRUED_EXP" hidden="1">"c8"</definedName>
    <definedName name="IQ_ACCUM_DEP" hidden="1">"c7"</definedName>
    <definedName name="IQ_ACQ_COSTS_CAPITALIZED" hidden="1">"c5"</definedName>
    <definedName name="IQ_ACQUIRE_REAL_ESTATE_CF" hidden="1">"c6"</definedName>
    <definedName name="IQ_ACQUISITION_RE_ASSETS" hidden="1">"c1628"</definedName>
    <definedName name="IQ_AD" hidden="1">"c7"</definedName>
    <definedName name="IQ_ADD_PAID_IN" hidden="1">"c39"</definedName>
    <definedName name="IQ_ADVERTISING_MARKETING" hidden="1">"c1566"</definedName>
    <definedName name="IQ_AE" hidden="1">"c8"</definedName>
    <definedName name="IQ_AE_BNK" hidden="1">"c9"</definedName>
    <definedName name="IQ_AE_BR" hidden="1">"c10"</definedName>
    <definedName name="IQ_AE_FIN" hidden="1">"c11"</definedName>
    <definedName name="IQ_AE_INS" hidden="1">"c12"</definedName>
    <definedName name="IQ_AE_REIT" hidden="1">"c13"</definedName>
    <definedName name="IQ_AE_UTI" hidden="1">"c14"</definedName>
    <definedName name="IQ_ALLOW_BORROW_CONST" hidden="1">"c15"</definedName>
    <definedName name="IQ_ALLOW_CONST" hidden="1">"c16"</definedName>
    <definedName name="IQ_ALLOW_EQUITY_CONST" hidden="1">"c16"</definedName>
    <definedName name="IQ_ALLOW_LL" hidden="1">"c17"</definedName>
    <definedName name="IQ_ALLOWANCE_10YR_ANN_GROWTH" hidden="1">"c18"</definedName>
    <definedName name="IQ_ALLOWANCE_1YR_ANN_GROWTH" hidden="1">"c19"</definedName>
    <definedName name="IQ_ALLOWANCE_2YR_ANN_GROWTH" hidden="1">"c20"</definedName>
    <definedName name="IQ_ALLOWANCE_3YR_ANN_GROWTH" hidden="1">"c21"</definedName>
    <definedName name="IQ_ALLOWANCE_5YR_ANN_GROWTH" hidden="1">"c22"</definedName>
    <definedName name="IQ_ALLOWANCE_7YR_ANN_GROWTH" hidden="1">"c23"</definedName>
    <definedName name="IQ_ALLOWANCE_CHARGE_OFFS" hidden="1">"c24"</definedName>
    <definedName name="IQ_ALLOWANCE_NON_PERF_LOANS" hidden="1">"c25"</definedName>
    <definedName name="IQ_ALLOWANCE_TOTAL_LOANS" hidden="1">"c26"</definedName>
    <definedName name="IQ_AMORTIZATION" hidden="1">"c1471"</definedName>
    <definedName name="IQ_ANNUALIZED_DIVIDEND" hidden="1">"c1579"</definedName>
    <definedName name="IQ_ANNUITY_LIAB" hidden="1">"c27"</definedName>
    <definedName name="IQ_ANNUITY_PAY" hidden="1">"c28"</definedName>
    <definedName name="IQ_ANNUITY_POLICY_EXP" hidden="1">"c29"</definedName>
    <definedName name="IQ_ANNUITY_REC" hidden="1">"c30"</definedName>
    <definedName name="IQ_ANNUITY_REV" hidden="1">"c31"</definedName>
    <definedName name="IQ_AP" hidden="1">"c32"</definedName>
    <definedName name="IQ_AP_BNK" hidden="1">"c33"</definedName>
    <definedName name="IQ_AP_BR" hidden="1">"c34"</definedName>
    <definedName name="IQ_AP_FIN" hidden="1">"c35"</definedName>
    <definedName name="IQ_AP_INS" hidden="1">"c36"</definedName>
    <definedName name="IQ_AP_REIT" hidden="1">"c37"</definedName>
    <definedName name="IQ_AP_UTI" hidden="1">"c38"</definedName>
    <definedName name="IQ_APIC" hidden="1">"c39"</definedName>
    <definedName name="IQ_AR" hidden="1">"c40"</definedName>
    <definedName name="IQ_AR_BR" hidden="1">"c41"</definedName>
    <definedName name="IQ_AR_LT" hidden="1">"c42"</definedName>
    <definedName name="IQ_AR_REIT" hidden="1">"c43"</definedName>
    <definedName name="IQ_AR_TURNS" hidden="1">"c44"</definedName>
    <definedName name="IQ_AR_UTI" hidden="1">"c45"</definedName>
    <definedName name="IQ_ASSET_MGMT_FEE" hidden="1">"c46"</definedName>
    <definedName name="IQ_ASSET_TURNS" hidden="1">"c47"</definedName>
    <definedName name="IQ_ASSET_WRITEDOWN" hidden="1">"c48"</definedName>
    <definedName name="IQ_ASSET_WRITEDOWN_BNK" hidden="1">"c49"</definedName>
    <definedName name="IQ_ASSET_WRITEDOWN_BR" hidden="1">"c50"</definedName>
    <definedName name="IQ_ASSET_WRITEDOWN_CF" hidden="1">"c51"</definedName>
    <definedName name="IQ_ASSET_WRITEDOWN_CF_BNK" hidden="1">"c52"</definedName>
    <definedName name="IQ_ASSET_WRITEDOWN_CF_BR" hidden="1">"c53"</definedName>
    <definedName name="IQ_ASSET_WRITEDOWN_CF_FIN" hidden="1">"c54"</definedName>
    <definedName name="IQ_ASSET_WRITEDOWN_CF_INS" hidden="1">"c55"</definedName>
    <definedName name="IQ_ASSET_WRITEDOWN_CF_REIT" hidden="1">"c56"</definedName>
    <definedName name="IQ_ASSET_WRITEDOWN_CF_UTI" hidden="1">"c57"</definedName>
    <definedName name="IQ_ASSET_WRITEDOWN_FIN" hidden="1">"c58"</definedName>
    <definedName name="IQ_ASSET_WRITEDOWN_INS" hidden="1">"c59"</definedName>
    <definedName name="IQ_ASSET_WRITEDOWN_REIT" hidden="1">"c60"</definedName>
    <definedName name="IQ_ASSET_WRITEDOWN_UTI" hidden="1">"c61"</definedName>
    <definedName name="IQ_AUDITOR_NAME" hidden="1">"c1539"</definedName>
    <definedName name="IQ_AUDITOR_OPINION" hidden="1">"c1540"</definedName>
    <definedName name="IQ_AUTO_WRITTEN" hidden="1">"c62"</definedName>
    <definedName name="IQ_AVG_BROKER_REC" hidden="1">"c63"</definedName>
    <definedName name="IQ_AVG_BROKER_REC_NO" hidden="1">"c64"</definedName>
    <definedName name="IQ_AVG_DAILY_VOL" hidden="1">"c65"</definedName>
    <definedName name="IQ_AVG_INT_BEAR_LIAB" hidden="1">"c66"</definedName>
    <definedName name="IQ_AVG_INT_BEAR_LIAB_10YR_ANN_GROWTH" hidden="1">"c67"</definedName>
    <definedName name="IQ_AVG_INT_BEAR_LIAB_1YR_ANN_GROWTH" hidden="1">"c68"</definedName>
    <definedName name="IQ_AVG_INT_BEAR_LIAB_2YR_ANN_GROWTH" hidden="1">"c69"</definedName>
    <definedName name="IQ_AVG_INT_BEAR_LIAB_3YR_ANN_GROWTH" hidden="1">"c70"</definedName>
    <definedName name="IQ_AVG_INT_BEAR_LIAB_5YR_ANN_GROWTH" hidden="1">"c71"</definedName>
    <definedName name="IQ_AVG_INT_BEAR_LIAB_7YR_ANN_GROWTH" hidden="1">"c72"</definedName>
    <definedName name="IQ_AVG_INT_EARN_ASSETS" hidden="1">"c73"</definedName>
    <definedName name="IQ_AVG_INT_EARN_ASSETS_10YR_ANN_GROWTH" hidden="1">"c74"</definedName>
    <definedName name="IQ_AVG_INT_EARN_ASSETS_1YR_ANN_GROWTH" hidden="1">"c75"</definedName>
    <definedName name="IQ_AVG_INT_EARN_ASSETS_2YR_ANN_GROWTH" hidden="1">"c76"</definedName>
    <definedName name="IQ_AVG_INT_EARN_ASSETS_3YR_ANN_GROWTH" hidden="1">"c77"</definedName>
    <definedName name="IQ_AVG_INT_EARN_ASSETS_5YR_ANN_GROWTH" hidden="1">"c78"</definedName>
    <definedName name="IQ_AVG_INT_EARN_ASSETS_7YR_ANN_GROWTH" hidden="1">"c79"</definedName>
    <definedName name="IQ_AVG_MKTCAP" hidden="1">"c80"</definedName>
    <definedName name="IQ_AVG_PRICE" hidden="1">"c81"</definedName>
    <definedName name="IQ_AVG_PRICE_TARGET" hidden="1">"c82"</definedName>
    <definedName name="IQ_AVG_SHAREOUTSTANDING" hidden="1">"c83"</definedName>
    <definedName name="IQ_AVG_TEV" hidden="1">"c84"</definedName>
    <definedName name="IQ_AVG_VOLUME" hidden="1">"c65"</definedName>
    <definedName name="IQ_BASIC_EPS_EXCL" hidden="1">"c85"</definedName>
    <definedName name="IQ_BASIC_EPS_INCL" hidden="1">"c86"</definedName>
    <definedName name="IQ_BASIC_NORMAL_EPS" hidden="1">"c1592"</definedName>
    <definedName name="IQ_BASIC_WEIGHT" hidden="1">"c87"</definedName>
    <definedName name="IQ_BETA" hidden="1">"c88"</definedName>
    <definedName name="IQ_BIG_INT_BEAR_CD" hidden="1">"c89"</definedName>
    <definedName name="IQ_BOARD_MEMBER" hidden="1">"c96"</definedName>
    <definedName name="IQ_BOARD_MEMBER_TITLE" hidden="1">"c97"</definedName>
    <definedName name="IQ_BROK_COMISSION" hidden="1">"c98"</definedName>
    <definedName name="IQ_BUILDINGS" hidden="1">"c99"</definedName>
    <definedName name="IQ_BUSINESS_DESCRIPTION" hidden="1">"c322"</definedName>
    <definedName name="IQ_BV_OVER_SHARES" hidden="1">"c100"</definedName>
    <definedName name="IQ_BV_SHARE" hidden="1">"c100"</definedName>
    <definedName name="IQ_CAL_Q" hidden="1">"c101"</definedName>
    <definedName name="IQ_CAL_Y" hidden="1">"c102"</definedName>
    <definedName name="IQ_CAPEX" hidden="1">"c103"</definedName>
    <definedName name="IQ_CAPEX_10YR_ANN_GROWTH" hidden="1">"c104"</definedName>
    <definedName name="IQ_CAPEX_1YR_ANN_GROWTH" hidden="1">"c105"</definedName>
    <definedName name="IQ_CAPEX_2YR_ANN_GROWTH" hidden="1">"c106"</definedName>
    <definedName name="IQ_CAPEX_3YR_ANN_GROWTH" hidden="1">"c107"</definedName>
    <definedName name="IQ_CAPEX_5YR_ANN_GROWTH" hidden="1">"c108"</definedName>
    <definedName name="IQ_CAPEX_7YR_ANN_GROWTH" hidden="1">"c109"</definedName>
    <definedName name="IQ_CAPEX_BNK" hidden="1">"c110"</definedName>
    <definedName name="IQ_CAPEX_BR" hidden="1">"c111"</definedName>
    <definedName name="IQ_CAPEX_FIN" hidden="1">"c112"</definedName>
    <definedName name="IQ_CAPEX_INS" hidden="1">"c113"</definedName>
    <definedName name="IQ_CAPEX_UTI" hidden="1">"c114"</definedName>
    <definedName name="IQ_CAPITAL_LEASE" hidden="1">"c115"</definedName>
    <definedName name="IQ_CAPITAL_LEASES" hidden="1">"c115"</definedName>
    <definedName name="IQ_CASH" hidden="1">"c118"</definedName>
    <definedName name="IQ_CASH_ACQUIRE_CF" hidden="1">"c1630"</definedName>
    <definedName name="IQ_CASH_CONVERSION" hidden="1">"c117"</definedName>
    <definedName name="IQ_CASH_DUE_BANKS" hidden="1">"c118"</definedName>
    <definedName name="IQ_CASH_EQUIV" hidden="1">"c118"</definedName>
    <definedName name="IQ_CASH_FINAN" hidden="1">"c119"</definedName>
    <definedName name="IQ_CASH_INTEREST" hidden="1">"c120"</definedName>
    <definedName name="IQ_CASH_INVEST" hidden="1">"c121"</definedName>
    <definedName name="IQ_CASH_OPER" hidden="1">"c122"</definedName>
    <definedName name="IQ_CASH_SEGREG" hidden="1">"c123"</definedName>
    <definedName name="IQ_CASH_ST" hidden="1">"c124"</definedName>
    <definedName name="IQ_CASH_ST_INVEST" hidden="1">"c124"</definedName>
    <definedName name="IQ_CASH_TAXES" hidden="1">"c125"</definedName>
    <definedName name="IQ_CFO_10YR_ANN_GROWTH" hidden="1">"c126"</definedName>
    <definedName name="IQ_CFO_1YR_ANN_GROWTH" hidden="1">"c127"</definedName>
    <definedName name="IQ_CFO_2YR_ANN_GROWTH" hidden="1">"c128"</definedName>
    <definedName name="IQ_CFO_3YR_ANN_GROWTH" hidden="1">"c129"</definedName>
    <definedName name="IQ_CFO_5YR_ANN_GROWTH" hidden="1">"c130"</definedName>
    <definedName name="IQ_CFO_7YR_ANN_GROWTH" hidden="1">"c131"</definedName>
    <definedName name="IQ_CFO_CURRENT_LIAB" hidden="1">"c132"</definedName>
    <definedName name="IQ_CHANGE_AP" hidden="1">"c133"</definedName>
    <definedName name="IQ_CHANGE_AP_BNK" hidden="1">"c134"</definedName>
    <definedName name="IQ_CHANGE_AP_BR" hidden="1">"c135"</definedName>
    <definedName name="IQ_CHANGE_AP_FIN" hidden="1">"c136"</definedName>
    <definedName name="IQ_CHANGE_AP_INS" hidden="1">"c137"</definedName>
    <definedName name="IQ_CHANGE_AP_REIT" hidden="1">"c138"</definedName>
    <definedName name="IQ_CHANGE_AP_UTI" hidden="1">"c139"</definedName>
    <definedName name="IQ_CHANGE_AR" hidden="1">"c140"</definedName>
    <definedName name="IQ_CHANGE_AR_BNK" hidden="1">"c141"</definedName>
    <definedName name="IQ_CHANGE_AR_BR" hidden="1">"c142"</definedName>
    <definedName name="IQ_CHANGE_AR_FIN" hidden="1">"c143"</definedName>
    <definedName name="IQ_CHANGE_AR_INS" hidden="1">"c144"</definedName>
    <definedName name="IQ_CHANGE_AR_REIT" hidden="1">"c145"</definedName>
    <definedName name="IQ_CHANGE_AR_UTI" hidden="1">"c146"</definedName>
    <definedName name="IQ_CHANGE_DEF_TAX" hidden="1">"c147"</definedName>
    <definedName name="IQ_CHANGE_DEPOSIT_ACCT" hidden="1">"c148"</definedName>
    <definedName name="IQ_CHANGE_INC_TAX" hidden="1">"c149"</definedName>
    <definedName name="IQ_CHANGE_INS_RES_LIAB" hidden="1">"c150"</definedName>
    <definedName name="IQ_CHANGE_INVENTORY" hidden="1">"c151"</definedName>
    <definedName name="IQ_CHANGE_OTHER_WORK_CAP" hidden="1">"c152"</definedName>
    <definedName name="IQ_CHANGE_OTHER_WORK_CAP_BNK" hidden="1">"c153"</definedName>
    <definedName name="IQ_CHANGE_OTHER_WORK_CAP_BR" hidden="1">"c154"</definedName>
    <definedName name="IQ_CHANGE_OTHER_WORK_CAP_FIN" hidden="1">"c155"</definedName>
    <definedName name="IQ_CHANGE_OTHER_WORK_CAP_INS" hidden="1">"c156"</definedName>
    <definedName name="IQ_CHANGE_OTHER_WORK_CAP_REIT" hidden="1">"c157"</definedName>
    <definedName name="IQ_CHANGE_OTHER_WORK_CAP_UTI" hidden="1">"c158"</definedName>
    <definedName name="IQ_CHANGE_TRADING_ASSETS" hidden="1">"c159"</definedName>
    <definedName name="IQ_CHANGE_UNEARN_REV" hidden="1">"c160"</definedName>
    <definedName name="IQ_CHANGE_WORK_CAP" hidden="1">"c161"</definedName>
    <definedName name="IQ_CHANGES_WORK_CAP" hidden="1">"c161"</definedName>
    <definedName name="IQ_CHARGE_OFFS_GROSS" hidden="1">"c162"</definedName>
    <definedName name="IQ_CHARGE_OFFS_NET" hidden="1">"c163"</definedName>
    <definedName name="IQ_CHARGE_OFFS_RECOVERED" hidden="1">"c164"</definedName>
    <definedName name="IQ_CHARGE_OFFS_TOTAL_AVG_LOANS" hidden="1">"c165"</definedName>
    <definedName name="IQ_CITY" hidden="1">"c166"</definedName>
    <definedName name="IQ_CL_DUE_AFTER_FIVE" hidden="1">"c167"</definedName>
    <definedName name="IQ_CL_DUE_CY" hidden="1">"c168"</definedName>
    <definedName name="IQ_CL_DUE_CY1" hidden="1">"c169"</definedName>
    <definedName name="IQ_CL_DUE_CY2" hidden="1">"c170"</definedName>
    <definedName name="IQ_CL_DUE_CY3" hidden="1">"c171"</definedName>
    <definedName name="IQ_CL_DUE_CY4" hidden="1">"c172"</definedName>
    <definedName name="IQ_CL_DUE_NEXT_FIVE" hidden="1">"c173"</definedName>
    <definedName name="IQ_CLOSEPRICE" hidden="1">"c174"</definedName>
    <definedName name="IQ_COGS" hidden="1">"c175"</definedName>
    <definedName name="IQ_COMBINED_RATIO" hidden="1">"c176"</definedName>
    <definedName name="IQ_COMMERCIAL_DOM" hidden="1">"c177"</definedName>
    <definedName name="IQ_COMMERCIAL_FIRE_WRITTEN" hidden="1">"c178"</definedName>
    <definedName name="IQ_COMMERCIAL_MORT" hidden="1">"c179"</definedName>
    <definedName name="IQ_COMMISS_FEES" hidden="1">"c180"</definedName>
    <definedName name="IQ_COMMISSION_DEF" hidden="1">"c181"</definedName>
    <definedName name="IQ_COMMON" hidden="1">"c182"</definedName>
    <definedName name="IQ_COMMON_APIC" hidden="1">"c183"</definedName>
    <definedName name="IQ_COMMON_APIC_BNK" hidden="1">"c184"</definedName>
    <definedName name="IQ_COMMON_APIC_BR" hidden="1">"c185"</definedName>
    <definedName name="IQ_COMMON_APIC_FIN" hidden="1">"c186"</definedName>
    <definedName name="IQ_COMMON_APIC_INS" hidden="1">"c187"</definedName>
    <definedName name="IQ_COMMON_APIC_REIT" hidden="1">"c188"</definedName>
    <definedName name="IQ_COMMON_APIC_UTI" hidden="1">"c189"</definedName>
    <definedName name="IQ_COMMON_DIV_CF" hidden="1">"c190"</definedName>
    <definedName name="IQ_COMMON_EQUITY_10YR_ANN_GROWTH" hidden="1">"c191"</definedName>
    <definedName name="IQ_COMMON_EQUITY_1YR_ANN_GROWTH" hidden="1">"c192"</definedName>
    <definedName name="IQ_COMMON_EQUITY_2YR_ANN_GROWTH" hidden="1">"c193"</definedName>
    <definedName name="IQ_COMMON_EQUITY_3YR_ANN_GROWTH" hidden="1">"c194"</definedName>
    <definedName name="IQ_COMMON_EQUITY_5YR_ANN_GROWTH" hidden="1">"c195"</definedName>
    <definedName name="IQ_COMMON_EQUITY_7YR_ANN_GROWTH" hidden="1">"c196"</definedName>
    <definedName name="IQ_COMMON_ISSUED" hidden="1">"c197"</definedName>
    <definedName name="IQ_COMMON_ISSUED_BNK" hidden="1">"c198"</definedName>
    <definedName name="IQ_COMMON_ISSUED_BR" hidden="1">"c199"</definedName>
    <definedName name="IQ_COMMON_ISSUED_FIN" hidden="1">"c200"</definedName>
    <definedName name="IQ_COMMON_ISSUED_INS" hidden="1">"c201"</definedName>
    <definedName name="IQ_COMMON_ISSUED_REIT" hidden="1">"c202"</definedName>
    <definedName name="IQ_COMMON_ISSUED_UTI" hidden="1">"c203"</definedName>
    <definedName name="IQ_COMMON_PER_ADR" hidden="1">"c204"</definedName>
    <definedName name="IQ_COMMON_PREF_DIV_CF" hidden="1">"c205"</definedName>
    <definedName name="IQ_COMMON_REP" hidden="1">"c206"</definedName>
    <definedName name="IQ_COMMON_REP_BNK" hidden="1">"c207"</definedName>
    <definedName name="IQ_COMMON_REP_BR" hidden="1">"c208"</definedName>
    <definedName name="IQ_COMMON_REP_FIN" hidden="1">"c209"</definedName>
    <definedName name="IQ_COMMON_REP_INS" hidden="1">"c210"</definedName>
    <definedName name="IQ_COMMON_REP_REIT" hidden="1">"c211"</definedName>
    <definedName name="IQ_COMMON_REP_UTI" hidden="1">"c212"</definedName>
    <definedName name="IQ_COMMON_STOCK" hidden="1">"c182"</definedName>
    <definedName name="IQ_COMP_BENEFITS" hidden="1">"c213"</definedName>
    <definedName name="IQ_COMPANY_ADDRESS" hidden="1">"c214"</definedName>
    <definedName name="IQ_COMPANY_NAME" hidden="1">"c215"</definedName>
    <definedName name="IQ_COMPANY_NAME_LONG" hidden="1">"c1585"</definedName>
    <definedName name="IQ_COMPANY_PHONE" hidden="1">"c216"</definedName>
    <definedName name="IQ_COMPANY_STREET1" hidden="1">"c217"</definedName>
    <definedName name="IQ_COMPANY_STREET2" hidden="1">"c218"</definedName>
    <definedName name="IQ_COMPANY_TICKER" hidden="1">"c219"</definedName>
    <definedName name="IQ_COMPANY_WEBSITE" hidden="1">"c220"</definedName>
    <definedName name="IQ_COMPANY_ZIP" hidden="1">"c221"</definedName>
    <definedName name="IQ_CONSTRUCTION_LOANS" hidden="1">"c222"</definedName>
    <definedName name="IQ_CONSUMER_LOANS" hidden="1">"c223"</definedName>
    <definedName name="IQ_COST_BORROWINGS" hidden="1">"c225"</definedName>
    <definedName name="IQ_COST_REV" hidden="1">"c226"</definedName>
    <definedName name="IQ_COST_REVENUE" hidden="1">"c226"</definedName>
    <definedName name="IQ_COST_SAVINGS" hidden="1">"c227"</definedName>
    <definedName name="IQ_COST_SERVICE" hidden="1">"c228"</definedName>
    <definedName name="IQ_COST_TOTAL_BORROWINGS" hidden="1">"c229"</definedName>
    <definedName name="IQ_COUNTRY_NAME" hidden="1">"c230"</definedName>
    <definedName name="IQ_CREDIT_CARD_FEE_BNK" hidden="1">"c231"</definedName>
    <definedName name="IQ_CREDIT_CARD_FEE_FIN" hidden="1">"c1583"</definedName>
    <definedName name="IQ_CREDIT_LOSS_CF" hidden="1">"c232"</definedName>
    <definedName name="IQ_CURRENCY_FACTOR_BS" hidden="1">"c233"</definedName>
    <definedName name="IQ_CURRENCY_FACTOR_IS" hidden="1">"c234"</definedName>
    <definedName name="IQ_CURRENCY_GAIN" hidden="1">"c235"</definedName>
    <definedName name="IQ_CURRENCY_GAIN_BR" hidden="1">"c236"</definedName>
    <definedName name="IQ_CURRENCY_GAIN_FIN" hidden="1">"c237"</definedName>
    <definedName name="IQ_CURRENCY_GAIN_INS" hidden="1">"c238"</definedName>
    <definedName name="IQ_CURRENCY_GAIN_REIT" hidden="1">"c239"</definedName>
    <definedName name="IQ_CURRENCY_GAIN_UTI" hidden="1">"c240"</definedName>
    <definedName name="IQ_CURRENT_PORT" hidden="1">"c241"</definedName>
    <definedName name="IQ_CURRENT_PORT_BNK" hidden="1">"c242"</definedName>
    <definedName name="IQ_CURRENT_PORT_DEBT" hidden="1">"c243"</definedName>
    <definedName name="IQ_CURRENT_PORT_DEBT_BNK" hidden="1">"c244"</definedName>
    <definedName name="IQ_CURRENT_PORT_DEBT_BR" hidden="1">"c1567"</definedName>
    <definedName name="IQ_CURRENT_PORT_DEBT_FIN" hidden="1">"c1568"</definedName>
    <definedName name="IQ_CURRENT_PORT_DEBT_INS" hidden="1">"c1569"</definedName>
    <definedName name="IQ_CURRENT_PORT_DEBT_REIT" hidden="1">"c1570"</definedName>
    <definedName name="IQ_CURRENT_PORT_DEBT_UTI" hidden="1">"c1571"</definedName>
    <definedName name="IQ_CURRENT_PORT_LEASES" hidden="1">"c245"</definedName>
    <definedName name="IQ_CURRENT_RATIO" hidden="1">"c246"</definedName>
    <definedName name="IQ_DA" hidden="1">"c247"</definedName>
    <definedName name="IQ_DA_BR" hidden="1">"c248"</definedName>
    <definedName name="IQ_DA_CF" hidden="1">"c249"</definedName>
    <definedName name="IQ_DA_CF_BNK" hidden="1">"c250"</definedName>
    <definedName name="IQ_DA_CF_BR" hidden="1">"c251"</definedName>
    <definedName name="IQ_DA_CF_FIN" hidden="1">"c252"</definedName>
    <definedName name="IQ_DA_CF_INS" hidden="1">"c253"</definedName>
    <definedName name="IQ_DA_CF_REIT" hidden="1">"c254"</definedName>
    <definedName name="IQ_DA_CF_UTI" hidden="1">"c255"</definedName>
    <definedName name="IQ_DA_FIN" hidden="1">"c256"</definedName>
    <definedName name="IQ_DA_INS" hidden="1">"c257"</definedName>
    <definedName name="IQ_DA_REIT" hidden="1">"c258"</definedName>
    <definedName name="IQ_DA_SUPPL" hidden="1">"c259"</definedName>
    <definedName name="IQ_DA_SUPPL_BR" hidden="1">"c260"</definedName>
    <definedName name="IQ_DA_SUPPL_CF" hidden="1">"c261"</definedName>
    <definedName name="IQ_DA_SUPPL_CF_BNK" hidden="1">"c262"</definedName>
    <definedName name="IQ_DA_SUPPL_CF_BR" hidden="1">"c263"</definedName>
    <definedName name="IQ_DA_SUPPL_CF_FIN" hidden="1">"c264"</definedName>
    <definedName name="IQ_DA_SUPPL_CF_INS" hidden="1">"c265"</definedName>
    <definedName name="IQ_DA_SUPPL_CF_REIT" hidden="1">"c266"</definedName>
    <definedName name="IQ_DA_SUPPL_CF_UTI" hidden="1">"c267"</definedName>
    <definedName name="IQ_DA_SUPPL_FIN" hidden="1">"c268"</definedName>
    <definedName name="IQ_DA_SUPPL_INS" hidden="1">"c269"</definedName>
    <definedName name="IQ_DA_SUPPL_REIT" hidden="1">"c270"</definedName>
    <definedName name="IQ_DA_SUPPL_UTI" hidden="1">"c271"</definedName>
    <definedName name="IQ_DA_UTI" hidden="1">"c272"</definedName>
    <definedName name="IQ_DAYS_COVER_SHORT" hidden="1">"c1578"</definedName>
    <definedName name="IQ_DAYS_INVENTORY_OUT" hidden="1">"c273"</definedName>
    <definedName name="IQ_DAYS_PAY_OUTST" hidden="1">"c274"</definedName>
    <definedName name="IQ_DAYS_PAYABLE_OUT" hidden="1">"c274"</definedName>
    <definedName name="IQ_DAYS_SALES_OUT" hidden="1">"c275"</definedName>
    <definedName name="IQ_DAYS_SALES_OUTST" hidden="1">"c275"</definedName>
    <definedName name="IQ_DEF_ACQ_CST" hidden="1">"c301"</definedName>
    <definedName name="IQ_DEF_AMORT" hidden="1">"c276"</definedName>
    <definedName name="IQ_DEF_AMORT_BNK" hidden="1">"c277"</definedName>
    <definedName name="IQ_DEF_AMORT_BR" hidden="1">"c278"</definedName>
    <definedName name="IQ_DEF_AMORT_FIN" hidden="1">"c279"</definedName>
    <definedName name="IQ_DEF_AMORT_INS" hidden="1">"c280"</definedName>
    <definedName name="IQ_DEF_AMORT_REIT" hidden="1">"c281"</definedName>
    <definedName name="IQ_DEF_AMORT_UTI" hidden="1">"c282"</definedName>
    <definedName name="IQ_DEF_BENEFIT_INTEREST_COST" hidden="1">"c283"</definedName>
    <definedName name="IQ_DEF_BENEFIT_OTHER_COST" hidden="1">"c284"</definedName>
    <definedName name="IQ_DEF_BENEFIT_ROA" hidden="1">"c285"</definedName>
    <definedName name="IQ_DEF_BENEFIT_SERVICE_COST" hidden="1">"c286"</definedName>
    <definedName name="IQ_DEF_BENEFIT_TOTAL_COST" hidden="1">"c287"</definedName>
    <definedName name="IQ_DEF_CHARGES_BR" hidden="1">"c288"</definedName>
    <definedName name="IQ_DEF_CHARGES_CF" hidden="1">"c289"</definedName>
    <definedName name="IQ_DEF_CHARGES_FIN" hidden="1">"c290"</definedName>
    <definedName name="IQ_DEF_CHARGES_INS" hidden="1">"c291"</definedName>
    <definedName name="IQ_DEF_CHARGES_LT" hidden="1">"c292"</definedName>
    <definedName name="IQ_DEF_CHARGES_LT_BNK" hidden="1">"c293"</definedName>
    <definedName name="IQ_DEF_CHARGES_LT_BR" hidden="1">"c294"</definedName>
    <definedName name="IQ_DEF_CHARGES_LT_FIN" hidden="1">"c295"</definedName>
    <definedName name="IQ_DEF_CHARGES_LT_INS" hidden="1">"c296"</definedName>
    <definedName name="IQ_DEF_CHARGES_LT_REIT" hidden="1">"c297"</definedName>
    <definedName name="IQ_DEF_CHARGES_LT_UTI" hidden="1">"c298"</definedName>
    <definedName name="IQ_DEF_CHARGES_REIT" hidden="1">"c299"</definedName>
    <definedName name="IQ_DEF_CONTRIBUTION_TOTAL_COST" hidden="1">"c300"</definedName>
    <definedName name="IQ_DEF_INC_TAX" hidden="1">"c313"</definedName>
    <definedName name="IQ_DEF_POLICY_ACQ_COSTS" hidden="1">"c301"</definedName>
    <definedName name="IQ_DEF_POLICY_ACQ_COSTS_CF" hidden="1">"c302"</definedName>
    <definedName name="IQ_DEF_POLICY_AMORT" hidden="1">"c303"</definedName>
    <definedName name="IQ_DEF_TAX_ASSET_LT_BR" hidden="1">"c304"</definedName>
    <definedName name="IQ_DEF_TAX_ASSET_LT_FIN" hidden="1">"c305"</definedName>
    <definedName name="IQ_DEF_TAX_ASSET_LT_INS" hidden="1">"c306"</definedName>
    <definedName name="IQ_DEF_TAX_ASSET_LT_REIT" hidden="1">"c307"</definedName>
    <definedName name="IQ_DEF_TAX_ASSET_LT_UTI" hidden="1">"c308"</definedName>
    <definedName name="IQ_DEF_TAX_ASSETS_CURRENT" hidden="1">"c309"</definedName>
    <definedName name="IQ_DEF_TAX_ASSETS_LT" hidden="1">"c310"</definedName>
    <definedName name="IQ_DEF_TAX_ASSETS_LT_BNK" hidden="1">"c311"</definedName>
    <definedName name="IQ_DEF_TAX_LIAB_CURRENT" hidden="1">"c312"</definedName>
    <definedName name="IQ_DEF_TAX_LIAB_LT" hidden="1">"c313"</definedName>
    <definedName name="IQ_DEF_TAX_LIAB_LT_BNK" hidden="1">"c314"</definedName>
    <definedName name="IQ_DEF_TAX_LIAB_LT_BR" hidden="1">"c315"</definedName>
    <definedName name="IQ_DEF_TAX_LIAB_LT_FIN" hidden="1">"c316"</definedName>
    <definedName name="IQ_DEF_TAX_LIAB_LT_INS" hidden="1">"c317"</definedName>
    <definedName name="IQ_DEF_TAX_LIAB_LT_REIT" hidden="1">"c318"</definedName>
    <definedName name="IQ_DEF_TAX_LIAB_LT_UTI" hidden="1">"c319"</definedName>
    <definedName name="IQ_DEFERRED_INC_TAX" hidden="1">"c315"</definedName>
    <definedName name="IQ_DEFERRED_TAXES" hidden="1">"c147"</definedName>
    <definedName name="IQ_DEMAND_DEP" hidden="1">"c320"</definedName>
    <definedName name="IQ_DEPOSITS_FIN" hidden="1">"c321"</definedName>
    <definedName name="IQ_DEPRE_AMORT" hidden="1">"c247"</definedName>
    <definedName name="IQ_DEPRE_AMORT_SUPPL" hidden="1">"c1593"</definedName>
    <definedName name="IQ_DEPRE_DEPLE" hidden="1">"c261"</definedName>
    <definedName name="IQ_DEPRE_SUPP" hidden="1">"c1443"</definedName>
    <definedName name="IQ_DESCRIPTION_LONG" hidden="1">"c322"</definedName>
    <definedName name="IQ_DEVELOP_LAND" hidden="1">"c323"</definedName>
    <definedName name="IQ_DILUT_ADJUST" hidden="1">"c1621"</definedName>
    <definedName name="IQ_DILUT_EPS_EXCL" hidden="1">"c324"</definedName>
    <definedName name="IQ_DILUT_EPS_INCL" hidden="1">"c325"</definedName>
    <definedName name="IQ_DILUT_NORMAL_EPS" hidden="1">"c1594"</definedName>
    <definedName name="IQ_DILUT_WEIGHT" hidden="1">"c326"</definedName>
    <definedName name="IQ_DISCONT_OPER" hidden="1">"c333"</definedName>
    <definedName name="IQ_DISCOUNT_RATE_PENSION_DOMESTIC" hidden="1">"c327"</definedName>
    <definedName name="IQ_DISCOUNT_RATE_PENSION_FOREIGN" hidden="1">"c328"</definedName>
    <definedName name="IQ_DISTR_EXCESS_EARN" hidden="1">"c329"</definedName>
    <definedName name="IQ_DIV_SHARE" hidden="1">"c330"</definedName>
    <definedName name="IQ_DIVEST_CF" hidden="1">"c331"</definedName>
    <definedName name="IQ_DIVID_SHARE" hidden="1">"c330"</definedName>
    <definedName name="IQ_DIVIDEND_YIELD" hidden="1">"c332"</definedName>
    <definedName name="IQ_DNTM" hidden="1">700000</definedName>
    <definedName name="IQ_DO" hidden="1">"c333"</definedName>
    <definedName name="IQ_DO_ASSETS_CURRENT" hidden="1">"c334"</definedName>
    <definedName name="IQ_DO_ASSETS_LT" hidden="1">"c335"</definedName>
    <definedName name="IQ_DO_CF" hidden="1">"c336"</definedName>
    <definedName name="IQ_DPS_10YR_ANN_GROWTH" hidden="1">"c337"</definedName>
    <definedName name="IQ_DPS_1YR_ANN_GROWTH" hidden="1">"c338"</definedName>
    <definedName name="IQ_DPS_2YR_ANN_GROWTH" hidden="1">"c339"</definedName>
    <definedName name="IQ_DPS_3YR_ANN_GROWTH" hidden="1">"c340"</definedName>
    <definedName name="IQ_DPS_5YR_ANN_GROWTH" hidden="1">"c341"</definedName>
    <definedName name="IQ_DPS_7YR_ANN_GROWTH" hidden="1">"c342"</definedName>
    <definedName name="IQ_EARNING_ASSET_YIELD" hidden="1">"c343"</definedName>
    <definedName name="IQ_EARNING_CO" hidden="1">"c344"</definedName>
    <definedName name="IQ_EARNING_CO_10YR_ANN_GROWTH" hidden="1">"c345"</definedName>
    <definedName name="IQ_EARNING_CO_1YR_ANN_GROWTH" hidden="1">"c346"</definedName>
    <definedName name="IQ_EARNING_CO_2YR_ANN_GROWTH" hidden="1">"c347"</definedName>
    <definedName name="IQ_EARNING_CO_3YR_ANN_GROWTH" hidden="1">"c348"</definedName>
    <definedName name="IQ_EARNING_CO_5YR_ANN_GROWTH" hidden="1">"c349"</definedName>
    <definedName name="IQ_EARNING_CO_7YR_ANN_GROWTH" hidden="1">"c350"</definedName>
    <definedName name="IQ_EARNING_CO_MARGIN" hidden="1">"c351"</definedName>
    <definedName name="IQ_EBIT" hidden="1">"c352"</definedName>
    <definedName name="IQ_EBIT_10YR_ANN_GROWTH" hidden="1">"c353"</definedName>
    <definedName name="IQ_EBIT_1YR_ANN_GROWTH" hidden="1">"c354"</definedName>
    <definedName name="IQ_EBIT_2YR_ANN_GROWTH" hidden="1">"c355"</definedName>
    <definedName name="IQ_EBIT_3YR_ANN_GROWTH" hidden="1">"c356"</definedName>
    <definedName name="IQ_EBIT_5YR_ANN_GROWTH" hidden="1">"c357"</definedName>
    <definedName name="IQ_EBIT_7YR_ANN_GROWTH" hidden="1">"c358"</definedName>
    <definedName name="IQ_EBIT_INT" hidden="1">"c360"</definedName>
    <definedName name="IQ_EBIT_MARGIN" hidden="1">"c359"</definedName>
    <definedName name="IQ_EBIT_OVER_IE" hidden="1">"c360"</definedName>
    <definedName name="IQ_EBITDA" hidden="1">"c361"</definedName>
    <definedName name="IQ_EBITDA_10YR_ANN_GROWTH" hidden="1">"c362"</definedName>
    <definedName name="IQ_EBITDA_1YR_ANN_GROWTH" hidden="1">"c363"</definedName>
    <definedName name="IQ_EBITDA_2YR_ANN_GROWTH" hidden="1">"c364"</definedName>
    <definedName name="IQ_EBITDA_3YR_ANN_GROWTH" hidden="1">"c365"</definedName>
    <definedName name="IQ_EBITDA_5YR_ANN_GROWTH" hidden="1">"c366"</definedName>
    <definedName name="IQ_EBITDA_7YR_ANN_GROWTH" hidden="1">"c367"</definedName>
    <definedName name="IQ_EBITDA_CAPEX_INT" hidden="1">"c368"</definedName>
    <definedName name="IQ_EBITDA_CAPEX_OVER_TOTAL_IE" hidden="1">"c368"</definedName>
    <definedName name="IQ_EBITDA_INT" hidden="1">"c373"</definedName>
    <definedName name="IQ_EBITDA_MARGIN" hidden="1">"c372"</definedName>
    <definedName name="IQ_EBITDA_OVER_TOTAL_IE" hidden="1">"c373"</definedName>
    <definedName name="IQ_EBT" hidden="1">"c376"</definedName>
    <definedName name="IQ_EBT_BNK" hidden="1">"c377"</definedName>
    <definedName name="IQ_EBT_BR" hidden="1">"c378"</definedName>
    <definedName name="IQ_EBT_EXCL" hidden="1">"c379"</definedName>
    <definedName name="IQ_EBT_EXCL_BNK" hidden="1">"c380"</definedName>
    <definedName name="IQ_EBT_EXCL_BR" hidden="1">"c381"</definedName>
    <definedName name="IQ_EBT_EXCL_FIN" hidden="1">"c382"</definedName>
    <definedName name="IQ_EBT_EXCL_INS" hidden="1">"c383"</definedName>
    <definedName name="IQ_EBT_EXCL_MARGIN" hidden="1">"c1462"</definedName>
    <definedName name="IQ_EBT_EXCL_REIT" hidden="1">"c384"</definedName>
    <definedName name="IQ_EBT_EXCL_UTI" hidden="1">"c385"</definedName>
    <definedName name="IQ_EBT_FIN" hidden="1">"c386"</definedName>
    <definedName name="IQ_EBT_INS" hidden="1">"c388"</definedName>
    <definedName name="IQ_EBT_REIT" hidden="1">"c389"</definedName>
    <definedName name="IQ_EBT_UTI" hidden="1">"c390"</definedName>
    <definedName name="IQ_EFFECT_SPECIAL_CHARGE" hidden="1">"c1595"</definedName>
    <definedName name="IQ_EFFICIENCY_RATIO" hidden="1">"c391"</definedName>
    <definedName name="IQ_EMPLOYEES" hidden="1">"c392"</definedName>
    <definedName name="IQ_ENTERPRISE_VALUE" hidden="1">"c84"</definedName>
    <definedName name="IQ_EPS_10YR_ANN_GROWTH" hidden="1">"c393"</definedName>
    <definedName name="IQ_EPS_1YR_ANN_GROWTH" hidden="1">"c394"</definedName>
    <definedName name="IQ_EPS_2YR_ANN_GROWTH" hidden="1">"c395"</definedName>
    <definedName name="IQ_EPS_3YR_ANN_GROWTH" hidden="1">"c396"</definedName>
    <definedName name="IQ_EPS_5YR_ANN_GROWTH" hidden="1">"c397"</definedName>
    <definedName name="IQ_EPS_7YR_ANN_GROWTH" hidden="1">"c398"</definedName>
    <definedName name="IQ_EPS_EST" hidden="1">"c399"</definedName>
    <definedName name="IQ_EQUITY_AFFIL" hidden="1">"c552"</definedName>
    <definedName name="IQ_EQUITY_METHOD" hidden="1">"c404"</definedName>
    <definedName name="IQ_EQV_OVER_BV" hidden="1">"c1596"</definedName>
    <definedName name="IQ_EQV_OVER_LTM_PRETAX_INC" hidden="1">"c739"</definedName>
    <definedName name="IQ_ESOP_DEBT" hidden="1">"c1597"</definedName>
    <definedName name="IQ_EST_ACT_EPS" hidden="1">"c1648"</definedName>
    <definedName name="IQ_EST_DATE" hidden="1">"c1634"</definedName>
    <definedName name="IQ_EST_EPS_GROWTH_1YR" hidden="1">"c1636"</definedName>
    <definedName name="IQ_EST_EPS_GROWTH_Q_1YR" hidden="1">"c1641"</definedName>
    <definedName name="IQ_EV_OVER_EMPLOYEE" hidden="1">"c1225"</definedName>
    <definedName name="IQ_EV_OVER_LTM_EBIT" hidden="1">"c1221"</definedName>
    <definedName name="IQ_EV_OVER_LTM_EBITDA" hidden="1">"c1223"</definedName>
    <definedName name="IQ_EV_OVER_LTM_REVENUE" hidden="1">"c1227"</definedName>
    <definedName name="IQ_EXCHANGE" hidden="1">"c405"</definedName>
    <definedName name="IQ_EXERCISE_PRICE" hidden="1">"c406"</definedName>
    <definedName name="IQ_EXP_RETURN_PENSION_DOMESTIC" hidden="1">"c407"</definedName>
    <definedName name="IQ_EXP_RETURN_PENSION_FOREIGN" hidden="1">"c408"</definedName>
    <definedName name="IQ_EXPLORE_DRILL" hidden="1">"c409"</definedName>
    <definedName name="IQ_EXTRA_ACC_ITEMS" hidden="1">"c410"</definedName>
    <definedName name="IQ_EXTRA_ACC_ITEMS_BNK" hidden="1">"c411"</definedName>
    <definedName name="IQ_EXTRA_ACC_ITEMS_BR" hidden="1">"c412"</definedName>
    <definedName name="IQ_EXTRA_ACC_ITEMS_FIN" hidden="1">"c413"</definedName>
    <definedName name="IQ_EXTRA_ACC_ITEMS_INS" hidden="1">"c414"</definedName>
    <definedName name="IQ_EXTRA_ACC_ITEMS_REIT" hidden="1">"c415"</definedName>
    <definedName name="IQ_EXTRA_ACC_ITEMS_UTI" hidden="1">"c416"</definedName>
    <definedName name="IQ_EXTRA_ITEMS" hidden="1">"c413"</definedName>
    <definedName name="IQ_FDIC" hidden="1">"c417"</definedName>
    <definedName name="IQ_FFO" hidden="1">"c1574"</definedName>
    <definedName name="IQ_FHLB_DEBT" hidden="1">"c423"</definedName>
    <definedName name="IQ_FILINGDATE_BS" hidden="1">"c424"</definedName>
    <definedName name="IQ_FILINGDATE_CF" hidden="1">"c425"</definedName>
    <definedName name="IQ_FILINGDATE_IS" hidden="1">"c426"</definedName>
    <definedName name="IQ_FIN_DIV_ASSETS_CURRENT" hidden="1">"c427"</definedName>
    <definedName name="IQ_FIN_DIV_ASSETS_LT" hidden="1">"c428"</definedName>
    <definedName name="IQ_FIN_DIV_DEBT_CURRENT" hidden="1">"c429"</definedName>
    <definedName name="IQ_FIN_DIV_DEBT_LT" hidden="1">"c430"</definedName>
    <definedName name="IQ_FIN_DIV_EXP" hidden="1">"c431"</definedName>
    <definedName name="IQ_FIN_DIV_INT_EXP" hidden="1">"c432"</definedName>
    <definedName name="IQ_FIN_DIV_LIAB_CURRENT" hidden="1">"c433"</definedName>
    <definedName name="IQ_FIN_DIV_LIAB_LT" hidden="1">"c434"</definedName>
    <definedName name="IQ_FIN_DIV_LOANS_CURRENT" hidden="1">"c435"</definedName>
    <definedName name="IQ_FIN_DIV_LOANS_LT" hidden="1">"c436"</definedName>
    <definedName name="IQ_FIN_DIV_REV" hidden="1">"c437"</definedName>
    <definedName name="IQ_FINANCING_CASH" hidden="1">"c893"</definedName>
    <definedName name="IQ_FINANCING_CASH_SUPPL" hidden="1">"c899"</definedName>
    <definedName name="IQ_FINISHED_INV" hidden="1">"c438"</definedName>
    <definedName name="IQ_FIRST_YEAR_LIFE" hidden="1">"c439"</definedName>
    <definedName name="IQ_FISCAL_Q" hidden="1">"c440"</definedName>
    <definedName name="IQ_FISCAL_Y" hidden="1">"c441"</definedName>
    <definedName name="IQ_FIVE_PERCENT_OWNER" hidden="1">"c442"</definedName>
    <definedName name="IQ_FIVEPERCENT_PERCENT" hidden="1">"c443"</definedName>
    <definedName name="IQ_FIVEPERCENT_SHARES" hidden="1">"c444"</definedName>
    <definedName name="IQ_FIXED_ASSET_TURNS" hidden="1">"c445"</definedName>
    <definedName name="IQ_FLOAT_PERCENT" hidden="1">"c1575"</definedName>
    <definedName name="IQ_FOREIGN_DEP_IB" hidden="1">"c446"</definedName>
    <definedName name="IQ_FOREIGN_DEP_NON_IB" hidden="1">"c447"</definedName>
    <definedName name="IQ_FOREIGN_EXCHANGE" hidden="1">"c451"</definedName>
    <definedName name="IQ_FOREIGN_LOANS" hidden="1">"c448"</definedName>
    <definedName name="IQ_FUEL" hidden="1">"c449"</definedName>
    <definedName name="IQ_FULL_TIME" hidden="1">"c450"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X" hidden="1">"c451"</definedName>
    <definedName name="IQ_GAIN_ASSETS" hidden="1">"c452"</definedName>
    <definedName name="IQ_GAIN_ASSETS_BNK" hidden="1">"c453"</definedName>
    <definedName name="IQ_GAIN_ASSETS_BR" hidden="1">"c454"</definedName>
    <definedName name="IQ_GAIN_ASSETS_CF" hidden="1">"c455"</definedName>
    <definedName name="IQ_GAIN_ASSETS_CF_BNK" hidden="1">"c456"</definedName>
    <definedName name="IQ_GAIN_ASSETS_CF_BR" hidden="1">"c457"</definedName>
    <definedName name="IQ_GAIN_ASSETS_CF_FIN" hidden="1">"c458"</definedName>
    <definedName name="IQ_GAIN_ASSETS_CF_INS" hidden="1">"c459"</definedName>
    <definedName name="IQ_GAIN_ASSETS_CF_REIT" hidden="1">"c460"</definedName>
    <definedName name="IQ_GAIN_ASSETS_CF_UTI" hidden="1">"c461"</definedName>
    <definedName name="IQ_GAIN_ASSETS_FIN" hidden="1">"c462"</definedName>
    <definedName name="IQ_GAIN_ASSETS_INS" hidden="1">"c463"</definedName>
    <definedName name="IQ_GAIN_ASSETS_REIT" hidden="1">"c471"</definedName>
    <definedName name="IQ_GAIN_ASSETS_REV" hidden="1">"c472"</definedName>
    <definedName name="IQ_GAIN_ASSETS_REV_BNK" hidden="1">"c473"</definedName>
    <definedName name="IQ_GAIN_ASSETS_REV_BR" hidden="1">"c474"</definedName>
    <definedName name="IQ_GAIN_ASSETS_REV_FIN" hidden="1">"c475"</definedName>
    <definedName name="IQ_GAIN_ASSETS_REV_INS" hidden="1">"c476"</definedName>
    <definedName name="IQ_GAIN_ASSETS_REV_REIT" hidden="1">"c477"</definedName>
    <definedName name="IQ_GAIN_ASSETS_REV_UTI" hidden="1">"c478"</definedName>
    <definedName name="IQ_GAIN_ASSETS_UTI" hidden="1">"c479"</definedName>
    <definedName name="IQ_GAIN_INVEST" hidden="1">"c1463"</definedName>
    <definedName name="IQ_GAIN_INVEST_BNK" hidden="1">"c1582"</definedName>
    <definedName name="IQ_GAIN_INVEST_BR" hidden="1">"c1464"</definedName>
    <definedName name="IQ_GAIN_INVEST_CF" hidden="1">"c480"</definedName>
    <definedName name="IQ_GAIN_INVEST_CF_BNK" hidden="1">"c481"</definedName>
    <definedName name="IQ_GAIN_INVEST_CF_BR" hidden="1">"c482"</definedName>
    <definedName name="IQ_GAIN_INVEST_CF_FIN" hidden="1">"c483"</definedName>
    <definedName name="IQ_GAIN_INVEST_CF_INS" hidden="1">"c484"</definedName>
    <definedName name="IQ_GAIN_INVEST_CF_REIT" hidden="1">"c485"</definedName>
    <definedName name="IQ_GAIN_INVEST_CF_UTI" hidden="1">"c486"</definedName>
    <definedName name="IQ_GAIN_INVEST_FIN" hidden="1">"c1465"</definedName>
    <definedName name="IQ_GAIN_INVEST_INS" hidden="1">"c1466"</definedName>
    <definedName name="IQ_GAIN_INVEST_REIT" hidden="1">"c1467"</definedName>
    <definedName name="IQ_GAIN_INVEST_REV" hidden="1">"c494"</definedName>
    <definedName name="IQ_GAIN_INVEST_REV_BNK" hidden="1">"c495"</definedName>
    <definedName name="IQ_GAIN_INVEST_REV_BR" hidden="1">"c496"</definedName>
    <definedName name="IQ_GAIN_INVEST_REV_FIN" hidden="1">"c497"</definedName>
    <definedName name="IQ_GAIN_INVEST_REV_INS" hidden="1">"c498"</definedName>
    <definedName name="IQ_GAIN_INVEST_REV_REIT" hidden="1">"c499"</definedName>
    <definedName name="IQ_GAIN_INVEST_REV_UTI" hidden="1">"c500"</definedName>
    <definedName name="IQ_GAIN_INVEST_UTI" hidden="1">"c1468"</definedName>
    <definedName name="IQ_GAIN_LOANS_REC" hidden="1">"c501"</definedName>
    <definedName name="IQ_GAIN_LOANS_RECEIV" hidden="1">"c502"</definedName>
    <definedName name="IQ_GAIN_LOANS_RECEIV_REV_FIN" hidden="1">"c503"</definedName>
    <definedName name="IQ_GAIN_LOANS_REV" hidden="1">"c504"</definedName>
    <definedName name="IQ_GAIN_SALE_ASSETS" hidden="1">"c452"</definedName>
    <definedName name="IQ_GOODWILL_NET" hidden="1">"c530"</definedName>
    <definedName name="IQ_GP" hidden="1">"c511"</definedName>
    <definedName name="IQ_GP_10YR_ANN_GROWTH" hidden="1">"c512"</definedName>
    <definedName name="IQ_GP_1YR_ANN_GROWTH" hidden="1">"c513"</definedName>
    <definedName name="IQ_GP_2YR_ANN_GROWTH" hidden="1">"c514"</definedName>
    <definedName name="IQ_GP_3YR_ANN_GROWTH" hidden="1">"c515"</definedName>
    <definedName name="IQ_GP_5YR_ANN_GROWTH" hidden="1">"c516"</definedName>
    <definedName name="IQ_GP_7YR_ANN_GROWTH" hidden="1">"c517"</definedName>
    <definedName name="IQ_GPPE" hidden="1">"c518"</definedName>
    <definedName name="IQ_GROSS_DIVID" hidden="1">"c192"</definedName>
    <definedName name="IQ_GROSS_LOANS" hidden="1">"c521"</definedName>
    <definedName name="IQ_GROSS_LOANS_10YR_ANN_GROWTH" hidden="1">"c522"</definedName>
    <definedName name="IQ_GROSS_LOANS_1YR_ANN_GROWTH" hidden="1">"c523"</definedName>
    <definedName name="IQ_GROSS_LOANS_2YR_ANN_GROWTH" hidden="1">"c524"</definedName>
    <definedName name="IQ_GROSS_LOANS_3YR_ANN_GROWTH" hidden="1">"c525"</definedName>
    <definedName name="IQ_GROSS_LOANS_5YR_ANN_GROWTH" hidden="1">"c526"</definedName>
    <definedName name="IQ_GROSS_LOANS_7YR_ANN_GROWTH" hidden="1">"c527"</definedName>
    <definedName name="IQ_GROSS_LOANS_TOTAL_DEPOSITS" hidden="1">"c528"</definedName>
    <definedName name="IQ_GROSS_MARGIN" hidden="1">"c529"</definedName>
    <definedName name="IQ_GROSS_PROFIT" hidden="1">"c511"</definedName>
    <definedName name="IQ_GW" hidden="1">"c530"</definedName>
    <definedName name="IQ_GW_INTAN_AMORT" hidden="1">"c1469"</definedName>
    <definedName name="IQ_GW_INTAN_AMORT_BNK" hidden="1">"c544"</definedName>
    <definedName name="IQ_GW_INTAN_AMORT_BR" hidden="1">"c1470"</definedName>
    <definedName name="IQ_GW_INTAN_AMORT_CF" hidden="1">"c1471"</definedName>
    <definedName name="IQ_GW_INTAN_AMORT_CF_BNK" hidden="1">"c1472"</definedName>
    <definedName name="IQ_GW_INTAN_AMORT_CF_BR" hidden="1">"c1473"</definedName>
    <definedName name="IQ_GW_INTAN_AMORT_CF_FIN" hidden="1">"c1474"</definedName>
    <definedName name="IQ_GW_INTAN_AMORT_CF_INS" hidden="1">"c1475"</definedName>
    <definedName name="IQ_GW_INTAN_AMORT_CF_REIT" hidden="1">"c1476"</definedName>
    <definedName name="IQ_GW_INTAN_AMORT_CF_UTI" hidden="1">"c1477"</definedName>
    <definedName name="IQ_GW_INTAN_AMORT_FIN" hidden="1">"c1478"</definedName>
    <definedName name="IQ_GW_INTAN_AMORT_INS" hidden="1">"c1479"</definedName>
    <definedName name="IQ_GW_INTAN_AMORT_REIT" hidden="1">"c1480"</definedName>
    <definedName name="IQ_GW_INTAN_AMORT_UTI" hidden="1">"c1481"</definedName>
    <definedName name="IQ_HIGHPRICE" hidden="1">"c545"</definedName>
    <definedName name="IQ_HOMEOWNERS_WRITTEN" hidden="1">"c546"</definedName>
    <definedName name="IQ_IMPAIR_OIL" hidden="1">"c547"</definedName>
    <definedName name="IQ_IMPAIRMENT_GW" hidden="1">"c548"</definedName>
    <definedName name="IQ_INC_AFTER_TAX" hidden="1">"c1598"</definedName>
    <definedName name="IQ_INC_AVAIL_EXCL" hidden="1">"c789"</definedName>
    <definedName name="IQ_INC_AVAIL_INCL" hidden="1">"c791"</definedName>
    <definedName name="IQ_INC_BEFORE_TAX" hidden="1">"c386"</definedName>
    <definedName name="IQ_INC_EQUITY" hidden="1">"c549"</definedName>
    <definedName name="IQ_INC_EQUITY_BR" hidden="1">"c550"</definedName>
    <definedName name="IQ_INC_EQUITY_CF" hidden="1">"c551"</definedName>
    <definedName name="IQ_INC_EQUITY_FIN" hidden="1">"c552"</definedName>
    <definedName name="IQ_INC_EQUITY_INS" hidden="1">"c553"</definedName>
    <definedName name="IQ_INC_EQUITY_REC_BNK" hidden="1">"c554"</definedName>
    <definedName name="IQ_INC_EQUITY_REIT" hidden="1">"c555"</definedName>
    <definedName name="IQ_INC_EQUITY_REV_BNK" hidden="1">"c556"</definedName>
    <definedName name="IQ_INC_EQUITY_UTI" hidden="1">"c557"</definedName>
    <definedName name="IQ_INC_REAL_ESTATE_REC" hidden="1">"c558"</definedName>
    <definedName name="IQ_INC_REAL_ESTATE_REV" hidden="1">"c559"</definedName>
    <definedName name="IQ_INC_TAX" hidden="1">"c560"</definedName>
    <definedName name="IQ_INC_TAX_EXCL" hidden="1">"c1599"</definedName>
    <definedName name="IQ_INC_TAX_PAY_CURRENT" hidden="1">"c561"</definedName>
    <definedName name="IQ_INC_TRADE_ACT" hidden="1">"c562"</definedName>
    <definedName name="IQ_INS_ANNUITY_LIAB" hidden="1">"c563"</definedName>
    <definedName name="IQ_INS_DIV_EXP" hidden="1">"c564"</definedName>
    <definedName name="IQ_INS_DIV_REV" hidden="1">"c565"</definedName>
    <definedName name="IQ_INS_IN_FORCE" hidden="1">"c566"</definedName>
    <definedName name="IQ_INS_LIAB" hidden="1">"c567"</definedName>
    <definedName name="IQ_INS_POLICY_EXP" hidden="1">"c568"</definedName>
    <definedName name="IQ_INS_REV" hidden="1">"c569"</definedName>
    <definedName name="IQ_INS_SETTLE" hidden="1">"c570"</definedName>
    <definedName name="IQ_INS_SETTLE_BNK" hidden="1">"c571"</definedName>
    <definedName name="IQ_INS_SETTLE_BR" hidden="1">"c572"</definedName>
    <definedName name="IQ_INS_SETTLE_FIN" hidden="1">"c573"</definedName>
    <definedName name="IQ_INS_SETTLE_INS" hidden="1">"c574"</definedName>
    <definedName name="IQ_INS_SETTLE_REIT" hidden="1">"c575"</definedName>
    <definedName name="IQ_INS_SETTLE_UTI" hidden="1">"c576"</definedName>
    <definedName name="IQ_INSIDER_3MTH_BOUGHT_PCT" hidden="1">"c1534"</definedName>
    <definedName name="IQ_INSIDER_3MTH_NET_PCT" hidden="1">"c1535"</definedName>
    <definedName name="IQ_INSIDER_3MTH_SOLD_PCT" hidden="1">"c1533"</definedName>
    <definedName name="IQ_INSIDER_6MTH_BOUGHT_PCT" hidden="1">"c1537"</definedName>
    <definedName name="IQ_INSIDER_6MTH_NET_PCT" hidden="1">"c1538"</definedName>
    <definedName name="IQ_INSIDER_6MTH_SOLD_PCT" hidden="1">"c1536"</definedName>
    <definedName name="IQ_INSIDER_OVER_TOTAL" hidden="1">"c1581"</definedName>
    <definedName name="IQ_INSIDER_OWNER" hidden="1">"c577"</definedName>
    <definedName name="IQ_INSIDER_PERCENT" hidden="1">"c578"</definedName>
    <definedName name="IQ_INSIDER_SHARES" hidden="1">"c579"</definedName>
    <definedName name="IQ_INSTITUTIONAL_OVER_TOTAL" hidden="1">"c1580"</definedName>
    <definedName name="IQ_INSTITUTIONAL_OWNER" hidden="1">"c580"</definedName>
    <definedName name="IQ_INSTITUTIONAL_PERCENT" hidden="1">"c581"</definedName>
    <definedName name="IQ_INSTITUTIONAL_SHARES" hidden="1">"c582"</definedName>
    <definedName name="IQ_INSUR_RECEIV" hidden="1">"c1600"</definedName>
    <definedName name="IQ_INT_BORROW" hidden="1">"c583"</definedName>
    <definedName name="IQ_INT_DEPOSITS" hidden="1">"c584"</definedName>
    <definedName name="IQ_INT_DIV_INC" hidden="1">"c585"</definedName>
    <definedName name="IQ_INT_EXP_BR" hidden="1">"c586"</definedName>
    <definedName name="IQ_INT_EXP_COVERAGE" hidden="1">"c587"</definedName>
    <definedName name="IQ_INT_EXP_FIN" hidden="1">"c588"</definedName>
    <definedName name="IQ_INT_EXP_INS" hidden="1">"c589"</definedName>
    <definedName name="IQ_INT_EXP_REIT" hidden="1">"c590"</definedName>
    <definedName name="IQ_INT_EXP_TOTAL" hidden="1">"c591"</definedName>
    <definedName name="IQ_INT_EXP_UTI" hidden="1">"c592"</definedName>
    <definedName name="IQ_INT_INC_BR" hidden="1">"c593"</definedName>
    <definedName name="IQ_INT_INC_FIN" hidden="1">"c594"</definedName>
    <definedName name="IQ_INT_INC_INVEST" hidden="1">"c595"</definedName>
    <definedName name="IQ_INT_INC_LOANS" hidden="1">"c596"</definedName>
    <definedName name="IQ_INT_INC_REIT" hidden="1">"c597"</definedName>
    <definedName name="IQ_INT_INC_TOTAL" hidden="1">"c598"</definedName>
    <definedName name="IQ_INT_INC_UTI" hidden="1">"c599"</definedName>
    <definedName name="IQ_INT_INV_INC" hidden="1">"c600"</definedName>
    <definedName name="IQ_INT_INV_INC_REIT" hidden="1">"c601"</definedName>
    <definedName name="IQ_INT_INV_INC_UTI" hidden="1">"c602"</definedName>
    <definedName name="IQ_INT_ON_BORROWING_COVERAGE" hidden="1">"c603"</definedName>
    <definedName name="IQ_INT_RATE_SPREAD" hidden="1">"c604"</definedName>
    <definedName name="IQ_INTANGIBLES_NET" hidden="1">"c907"</definedName>
    <definedName name="IQ_INTEREST_EXP" hidden="1">"c618"</definedName>
    <definedName name="IQ_INTEREST_EXP_NET" hidden="1">"c1450"</definedName>
    <definedName name="IQ_INTEREST_EXP_NON" hidden="1">"c618"</definedName>
    <definedName name="IQ_INTEREST_EXP_SUPPL" hidden="1">"c1460"</definedName>
    <definedName name="IQ_INTEREST_INC" hidden="1">"c769"</definedName>
    <definedName name="IQ_INTEREST_INC_NON" hidden="1">"c619"</definedName>
    <definedName name="IQ_INTEREST_INVEST_INC" hidden="1">"c619"</definedName>
    <definedName name="IQ_INV_BANKING_FEE" hidden="1">"c620"</definedName>
    <definedName name="IQ_INV_METHOD" hidden="1">"c621"</definedName>
    <definedName name="IQ_INVENTORY" hidden="1">"c622"</definedName>
    <definedName name="IQ_INVENTORY_TURNS" hidden="1">"c623"</definedName>
    <definedName name="IQ_INVENTORY_UTI" hidden="1">"c624"</definedName>
    <definedName name="IQ_INVEST_DEBT" hidden="1">"c625"</definedName>
    <definedName name="IQ_INVEST_EQUITY_PREF" hidden="1">"c626"</definedName>
    <definedName name="IQ_INVEST_FHLB" hidden="1">"c627"</definedName>
    <definedName name="IQ_INVEST_LOANS_CF" hidden="1">"c628"</definedName>
    <definedName name="IQ_INVEST_LOANS_CF_BNK" hidden="1">"c629"</definedName>
    <definedName name="IQ_INVEST_LOANS_CF_BR" hidden="1">"c630"</definedName>
    <definedName name="IQ_INVEST_LOANS_CF_FIN" hidden="1">"c631"</definedName>
    <definedName name="IQ_INVEST_LOANS_CF_INS" hidden="1">"c632"</definedName>
    <definedName name="IQ_INVEST_LOANS_CF_REIT" hidden="1">"c633"</definedName>
    <definedName name="IQ_INVEST_LOANS_CF_UTI" hidden="1">"c634"</definedName>
    <definedName name="IQ_INVEST_REAL_ESTATE" hidden="1">"c635"</definedName>
    <definedName name="IQ_INVEST_SECURITY" hidden="1">"c636"</definedName>
    <definedName name="IQ_INVEST_SECURITY_CF" hidden="1">"c637"</definedName>
    <definedName name="IQ_INVEST_SECURITY_CF_BNK" hidden="1">"c638"</definedName>
    <definedName name="IQ_INVEST_SECURITY_CF_BR" hidden="1">"c639"</definedName>
    <definedName name="IQ_INVEST_SECURITY_CF_FIN" hidden="1">"c640"</definedName>
    <definedName name="IQ_INVEST_SECURITY_CF_INS" hidden="1">"c641"</definedName>
    <definedName name="IQ_INVEST_SECURITY_CF_REIT" hidden="1">"c642"</definedName>
    <definedName name="IQ_INVEST_SECURITY_CF_UTI" hidden="1">"c643"</definedName>
    <definedName name="IQ_IPRD" hidden="1">"c644"</definedName>
    <definedName name="IQ_ISS_DEBT_NET" hidden="1">"c751"</definedName>
    <definedName name="IQ_ISS_STOCK_NET" hidden="1">"c1601"</definedName>
    <definedName name="IQ_LAND" hidden="1">"c645"</definedName>
    <definedName name="IQ_LASTSALEPRICE" hidden="1">"c646"</definedName>
    <definedName name="IQ_LATESTK" hidden="1">1000</definedName>
    <definedName name="IQ_LATESTQ" hidden="1">500</definedName>
    <definedName name="IQ_LEGAL_SETTLE" hidden="1">"c647"</definedName>
    <definedName name="IQ_LEGAL_SETTLE_BNK" hidden="1">"c648"</definedName>
    <definedName name="IQ_LEGAL_SETTLE_BR" hidden="1">"c649"</definedName>
    <definedName name="IQ_LEGAL_SETTLE_FIN" hidden="1">"c650"</definedName>
    <definedName name="IQ_LEGAL_SETTLE_INS" hidden="1">"c651"</definedName>
    <definedName name="IQ_LEGAL_SETTLE_REIT" hidden="1">"c652"</definedName>
    <definedName name="IQ_LEGAL_SETTLE_UTI" hidden="1">"c653"</definedName>
    <definedName name="IQ_LEVERAGE_RATIO" hidden="1">"c654"</definedName>
    <definedName name="IQ_LIFOR" hidden="1">"c655"</definedName>
    <definedName name="IQ_LL" hidden="1">"c656"</definedName>
    <definedName name="IQ_LOAN_LEASE_RECEIV" hidden="1">"c657"</definedName>
    <definedName name="IQ_LOAN_LOSS" hidden="1">"c656"</definedName>
    <definedName name="IQ_LOAN_SERVICE_REV" hidden="1">"c658"</definedName>
    <definedName name="IQ_LOANS_CF" hidden="1">"c659"</definedName>
    <definedName name="IQ_LOANS_CF_BNK" hidden="1">"c660"</definedName>
    <definedName name="IQ_LOANS_CF_BR" hidden="1">"c661"</definedName>
    <definedName name="IQ_LOANS_CF_FIN" hidden="1">"c662"</definedName>
    <definedName name="IQ_LOANS_CF_INS" hidden="1">"c663"</definedName>
    <definedName name="IQ_LOANS_CF_REIT" hidden="1">"c664"</definedName>
    <definedName name="IQ_LOANS_CF_UTI" hidden="1">"c665"</definedName>
    <definedName name="IQ_LOANS_FOR_SALE" hidden="1">"c666"</definedName>
    <definedName name="IQ_LOANS_PAST_DUE" hidden="1">"c667"</definedName>
    <definedName name="IQ_LOANS_RECEIV_CURRENT" hidden="1">"c668"</definedName>
    <definedName name="IQ_LOANS_RECEIV_LT" hidden="1">"c669"</definedName>
    <definedName name="IQ_LOANS_RECEIV_LT_UTI" hidden="1">"c670"</definedName>
    <definedName name="IQ_LONG_TERM_DEBT" hidden="1">"c674"</definedName>
    <definedName name="IQ_LONG_TERM_DEBT_OVER_TOTAL_CAP" hidden="1">"c677"</definedName>
    <definedName name="IQ_LONG_TERM_GROWTH" hidden="1">"c671"</definedName>
    <definedName name="IQ_LONG_TERM_INV" hidden="1">"c697"</definedName>
    <definedName name="IQ_LOSS_LOSS_EXP" hidden="1">"c672"</definedName>
    <definedName name="IQ_LOWPRICE" hidden="1">"c673"</definedName>
    <definedName name="IQ_LT_DEBT" hidden="1">"c674"</definedName>
    <definedName name="IQ_LT_DEBT_BNK" hidden="1">"c675"</definedName>
    <definedName name="IQ_LT_DEBT_BR" hidden="1">"c676"</definedName>
    <definedName name="IQ_LT_DEBT_CAPITAL" hidden="1">"c677"</definedName>
    <definedName name="IQ_LT_DEBT_EQUITY" hidden="1">"c678"</definedName>
    <definedName name="IQ_LT_DEBT_FIN" hidden="1">"c679"</definedName>
    <definedName name="IQ_LT_DEBT_INS" hidden="1">"c680"</definedName>
    <definedName name="IQ_LT_DEBT_ISSUED" hidden="1">"c681"</definedName>
    <definedName name="IQ_LT_DEBT_ISSUED_BNK" hidden="1">"c682"</definedName>
    <definedName name="IQ_LT_DEBT_ISSUED_BR" hidden="1">"c683"</definedName>
    <definedName name="IQ_LT_DEBT_ISSUED_FIN" hidden="1">"c684"</definedName>
    <definedName name="IQ_LT_DEBT_ISSUED_INS" hidden="1">"c685"</definedName>
    <definedName name="IQ_LT_DEBT_ISSUED_REIT" hidden="1">"c686"</definedName>
    <definedName name="IQ_LT_DEBT_ISSUED_UTI" hidden="1">"c687"</definedName>
    <definedName name="IQ_LT_DEBT_REIT" hidden="1">"c688"</definedName>
    <definedName name="IQ_LT_DEBT_REPAID" hidden="1">"c689"</definedName>
    <definedName name="IQ_LT_DEBT_REPAID_BNK" hidden="1">"c690"</definedName>
    <definedName name="IQ_LT_DEBT_REPAID_BR" hidden="1">"c691"</definedName>
    <definedName name="IQ_LT_DEBT_REPAID_FIN" hidden="1">"c692"</definedName>
    <definedName name="IQ_LT_DEBT_REPAID_INS" hidden="1">"c693"</definedName>
    <definedName name="IQ_LT_DEBT_REPAID_REIT" hidden="1">"c694"</definedName>
    <definedName name="IQ_LT_DEBT_REPAID_UTI" hidden="1">"c695"</definedName>
    <definedName name="IQ_LT_DEBT_UTI" hidden="1">"c696"</definedName>
    <definedName name="IQ_LT_INVEST" hidden="1">"c697"</definedName>
    <definedName name="IQ_LT_INVEST_BR" hidden="1">"c698"</definedName>
    <definedName name="IQ_LT_INVEST_FIN" hidden="1">"c699"</definedName>
    <definedName name="IQ_LT_INVEST_REIT" hidden="1">"c700"</definedName>
    <definedName name="IQ_LT_INVEST_UTI" hidden="1">"c701"</definedName>
    <definedName name="IQ_LT_NOTE_RECEIV" hidden="1">"c1602"</definedName>
    <definedName name="IQ_LTD_DUE_AFTER_FIVE" hidden="1">"c704"</definedName>
    <definedName name="IQ_LTD_DUE_CY" hidden="1">"c705"</definedName>
    <definedName name="IQ_LTD_DUE_CY1" hidden="1">"c706"</definedName>
    <definedName name="IQ_LTD_DUE_CY2" hidden="1">"c707"</definedName>
    <definedName name="IQ_LTD_DUE_CY3" hidden="1">"c708"</definedName>
    <definedName name="IQ_LTD_DUE_CY4" hidden="1">"c709"</definedName>
    <definedName name="IQ_LTD_DUE_NEXT_FIVE" hidden="1">"c710"</definedName>
    <definedName name="IQ_LTM_REVENUE_OVER_EMPLOYEES" hidden="1">"c1304"</definedName>
    <definedName name="IQ_LTMMONTH" hidden="1">120000</definedName>
    <definedName name="IQ_MACHINERY" hidden="1">"c711"</definedName>
    <definedName name="IQ_MARKETCAP" hidden="1">"c712"</definedName>
    <definedName name="IQ_MERGER" hidden="1">"c713"</definedName>
    <definedName name="IQ_MERGER_BNK" hidden="1">"c714"</definedName>
    <definedName name="IQ_MERGER_BR" hidden="1">"c715"</definedName>
    <definedName name="IQ_MERGER_FIN" hidden="1">"c716"</definedName>
    <definedName name="IQ_MERGER_INS" hidden="1">"c717"</definedName>
    <definedName name="IQ_MERGER_REIT" hidden="1">"c718"</definedName>
    <definedName name="IQ_MERGER_RESTRUCTURE" hidden="1">"c719"</definedName>
    <definedName name="IQ_MERGER_RESTRUCTURE_BNK" hidden="1">"c720"</definedName>
    <definedName name="IQ_MERGER_RESTRUCTURE_BR" hidden="1">"c721"</definedName>
    <definedName name="IQ_MERGER_RESTRUCTURE_FIN" hidden="1">"c722"</definedName>
    <definedName name="IQ_MERGER_RESTRUCTURE_INS" hidden="1">"c723"</definedName>
    <definedName name="IQ_MERGER_RESTRUCTURE_REIT" hidden="1">"c724"</definedName>
    <definedName name="IQ_MERGER_RESTRUCTURE_UTI" hidden="1">"c725"</definedName>
    <definedName name="IQ_MERGER_UTI" hidden="1">"c726"</definedName>
    <definedName name="IQ_MINORITY_INTEREST" hidden="1">"c727"</definedName>
    <definedName name="IQ_MINORITY_INTEREST_BNK" hidden="1">"c728"</definedName>
    <definedName name="IQ_MINORITY_INTEREST_BR" hidden="1">"c729"</definedName>
    <definedName name="IQ_MINORITY_INTEREST_CF" hidden="1">"c730"</definedName>
    <definedName name="IQ_MINORITY_INTEREST_FIN" hidden="1">"c731"</definedName>
    <definedName name="IQ_MINORITY_INTEREST_INS" hidden="1">"c732"</definedName>
    <definedName name="IQ_MINORITY_INTEREST_IS" hidden="1">"c733"</definedName>
    <definedName name="IQ_MINORITY_INTEREST_REIT" hidden="1">"c734"</definedName>
    <definedName name="IQ_MINORITY_INTEREST_UTI" hidden="1">"c735"</definedName>
    <definedName name="IQ_MISC_ADJUST_CF" hidden="1">"c736"</definedName>
    <definedName name="IQ_MISC_EARN_ADJ" hidden="1">"c1603"</definedName>
    <definedName name="IQ_MKTCAP_EBT_EXCL" hidden="1">"c737"</definedName>
    <definedName name="IQ_MKTCAP_EBT_EXCL_AVG" hidden="1">"c738"</definedName>
    <definedName name="IQ_MKTCAP_EBT_INCL_AVG" hidden="1">"c739"</definedName>
    <definedName name="IQ_MKTCAP_TOTAL_REV" hidden="1">"c740"</definedName>
    <definedName name="IQ_MKTCAP_TOTAL_REV_AVG" hidden="1">"c741"</definedName>
    <definedName name="IQ_MKTCAP_TOTAL_REV_FWD" hidden="1">"c742"</definedName>
    <definedName name="IQ_MM_ACCOUNT" hidden="1">"c743"</definedName>
    <definedName name="IQ_MORT_BANK_ACT" hidden="1">"c744"</definedName>
    <definedName name="IQ_MORT_BANKING_FEE" hidden="1">"c745"</definedName>
    <definedName name="IQ_MORT_INT_INC" hidden="1">"c746"</definedName>
    <definedName name="IQ_MORT_LOANS" hidden="1">"c747"</definedName>
    <definedName name="IQ_MORT_SECURITY" hidden="1">"c748"</definedName>
    <definedName name="IQ_MTD" hidden="1">800000</definedName>
    <definedName name="IQ_NAMES_REVISION_DATE_" hidden="1">43472.3088310185</definedName>
    <definedName name="IQ_NET_CHANGE" hidden="1">"c749"</definedName>
    <definedName name="IQ_NET_DEBT" hidden="1">"c1584"</definedName>
    <definedName name="IQ_NET_DEBT_EBITDA" hidden="1">"c750"</definedName>
    <definedName name="IQ_NET_DEBT_ISSUED" hidden="1">"c751"</definedName>
    <definedName name="IQ_NET_DEBT_ISSUED_BNK" hidden="1">"c752"</definedName>
    <definedName name="IQ_NET_DEBT_ISSUED_BR" hidden="1">"c753"</definedName>
    <definedName name="IQ_NET_DEBT_ISSUED_FIN" hidden="1">"c754"</definedName>
    <definedName name="IQ_NET_DEBT_ISSUED_INS" hidden="1">"c755"</definedName>
    <definedName name="IQ_NET_DEBT_ISSUED_REIT" hidden="1">"c756"</definedName>
    <definedName name="IQ_NET_DEBT_ISSUED_UTI" hidden="1">"c757"</definedName>
    <definedName name="IQ_NET_INC" hidden="1">"c781"</definedName>
    <definedName name="IQ_NET_INC_BEFORE" hidden="1">"c344"</definedName>
    <definedName name="IQ_NET_INC_CF" hidden="1">"c793"</definedName>
    <definedName name="IQ_NET_INC_MARGIN" hidden="1">"c794"</definedName>
    <definedName name="IQ_NET_INT_INC_10YR_ANN_GROWTH" hidden="1">"c758"</definedName>
    <definedName name="IQ_NET_INT_INC_1YR_ANN_GROWTH" hidden="1">"c759"</definedName>
    <definedName name="IQ_NET_INT_INC_2YR_ANN_GROWTH" hidden="1">"c760"</definedName>
    <definedName name="IQ_NET_INT_INC_3YR_ANN_GROWTH" hidden="1">"c761"</definedName>
    <definedName name="IQ_NET_INT_INC_5YR_ANN_GROWTH" hidden="1">"c762"</definedName>
    <definedName name="IQ_NET_INT_INC_7YR_ANN_GROWTH" hidden="1">"c763"</definedName>
    <definedName name="IQ_NET_INT_INC_BNK" hidden="1">"c764"</definedName>
    <definedName name="IQ_NET_INT_INC_BR" hidden="1">"c765"</definedName>
    <definedName name="IQ_NET_INT_INC_FIN" hidden="1">"c766"</definedName>
    <definedName name="IQ_NET_INT_INC_TOTAL_REV" hidden="1">"c767"</definedName>
    <definedName name="IQ_NET_INT_MARGIN" hidden="1">"c768"</definedName>
    <definedName name="IQ_NET_INTEREST_EXP" hidden="1">"c769"</definedName>
    <definedName name="IQ_NET_INTEREST_EXP_REIT" hidden="1">"c770"</definedName>
    <definedName name="IQ_NET_INTEREST_EXP_UTI" hidden="1">"c771"</definedName>
    <definedName name="IQ_NET_INTEREST_INC" hidden="1">"c764"</definedName>
    <definedName name="IQ_NET_INTEREST_INC_AFTER_LL" hidden="1">"c1604"</definedName>
    <definedName name="IQ_NET_LOANS" hidden="1">"c772"</definedName>
    <definedName name="IQ_NET_LOANS_10YR_ANN_GROWTH" hidden="1">"c773"</definedName>
    <definedName name="IQ_NET_LOANS_1YR_ANN_GROWTH" hidden="1">"c774"</definedName>
    <definedName name="IQ_NET_LOANS_2YR_ANN_GROWTH" hidden="1">"c775"</definedName>
    <definedName name="IQ_NET_LOANS_3YR_ANN_GROWTH" hidden="1">"c776"</definedName>
    <definedName name="IQ_NET_LOANS_5YR_ANN_GROWTH" hidden="1">"c777"</definedName>
    <definedName name="IQ_NET_LOANS_7YR_ANN_GROWTH" hidden="1">"c778"</definedName>
    <definedName name="IQ_NET_LOANS_TOTAL_DEPOSITS" hidden="1">"c779"</definedName>
    <definedName name="IQ_NET_RENTAL_EXP_FN" hidden="1">"c780"</definedName>
    <definedName name="IQ_NI" hidden="1">"c781"</definedName>
    <definedName name="IQ_NI_10YR_ANN_GROWTH" hidden="1">"c782"</definedName>
    <definedName name="IQ_NI_1YR_ANN_GROWTH" hidden="1">"c783"</definedName>
    <definedName name="IQ_NI_2YR_ANN_GROWTH" hidden="1">"c784"</definedName>
    <definedName name="IQ_NI_3YR_ANN_GROWTH" hidden="1">"c785"</definedName>
    <definedName name="IQ_NI_5YR_ANN_GROWTH" hidden="1">"c786"</definedName>
    <definedName name="IQ_NI_7YR_ANN_GROWTH" hidden="1">"c787"</definedName>
    <definedName name="IQ_NI_AFTER_CAPITALIZED" hidden="1">"c788"</definedName>
    <definedName name="IQ_NI_AVAIL_EXCL" hidden="1">"c789"</definedName>
    <definedName name="IQ_NI_AVAIL_EXCL_MARGIN" hidden="1">"c790"</definedName>
    <definedName name="IQ_NI_AVAIL_INCL" hidden="1">"c791"</definedName>
    <definedName name="IQ_NI_BEFORE_CAPITALIZED" hidden="1">"c792"</definedName>
    <definedName name="IQ_NI_CF" hidden="1">"c793"</definedName>
    <definedName name="IQ_NI_MARGIN" hidden="1">"c794"</definedName>
    <definedName name="IQ_NI_SFAS" hidden="1">"c795"</definedName>
    <definedName name="IQ_NON_ACCRUAL_LOANS" hidden="1">"c796"</definedName>
    <definedName name="IQ_NON_CASH" hidden="1">"c797"</definedName>
    <definedName name="IQ_NON_CASH_ITEMS" hidden="1">"c797"</definedName>
    <definedName name="IQ_NON_INS_EXP" hidden="1">"c798"</definedName>
    <definedName name="IQ_NON_INS_REV" hidden="1">"c799"</definedName>
    <definedName name="IQ_NON_INT_BEAR_CD" hidden="1">"c800"</definedName>
    <definedName name="IQ_NON_INT_EXP" hidden="1">"c801"</definedName>
    <definedName name="IQ_NON_INT_INC" hidden="1">"c802"</definedName>
    <definedName name="IQ_NON_INT_INC_10YR_ANN_GROWTH" hidden="1">"c803"</definedName>
    <definedName name="IQ_NON_INT_INC_1YR_ANN_GROWTH" hidden="1">"c804"</definedName>
    <definedName name="IQ_NON_INT_INC_2YR_ANN_GROWTH" hidden="1">"c805"</definedName>
    <definedName name="IQ_NON_INT_INC_3YR_ANN_GROWTH" hidden="1">"c806"</definedName>
    <definedName name="IQ_NON_INT_INC_5YR_ANN_GROWTH" hidden="1">"c807"</definedName>
    <definedName name="IQ_NON_INT_INC_7YR_ANN_GROWTH" hidden="1">"c808"</definedName>
    <definedName name="IQ_NON_INTEREST_EXP" hidden="1">"c801"</definedName>
    <definedName name="IQ_NON_INTEREST_INC" hidden="1">"c802"</definedName>
    <definedName name="IQ_NON_OPER_EXP" hidden="1">"c809"</definedName>
    <definedName name="IQ_NON_OPER_INC" hidden="1">"c810"</definedName>
    <definedName name="IQ_NON_PERF_ASSETS_10YR_ANN_GROWTH" hidden="1">"c811"</definedName>
    <definedName name="IQ_NON_PERF_ASSETS_1YR_ANN_GROWTH" hidden="1">"c812"</definedName>
    <definedName name="IQ_NON_PERF_ASSETS_2YR_ANN_GROWTH" hidden="1">"c813"</definedName>
    <definedName name="IQ_NON_PERF_ASSETS_3YR_ANN_GROWTH" hidden="1">"c814"</definedName>
    <definedName name="IQ_NON_PERF_ASSETS_5YR_ANN_GROWTH" hidden="1">"c815"</definedName>
    <definedName name="IQ_NON_PERF_ASSETS_7YR_ANN_GROWTH" hidden="1">"c816"</definedName>
    <definedName name="IQ_NON_PERF_ASSETS_TOTAL_ASSETS" hidden="1">"c817"</definedName>
    <definedName name="IQ_NON_PERF_LOANS_10YR_ANN_GROWTH" hidden="1">"c818"</definedName>
    <definedName name="IQ_NON_PERF_LOANS_1YR_ANN_GROWTH" hidden="1">"c819"</definedName>
    <definedName name="IQ_NON_PERF_LOANS_2YR_ANN_GROWTH" hidden="1">"c820"</definedName>
    <definedName name="IQ_NON_PERF_LOANS_3YR_ANN_GROWTH" hidden="1">"c821"</definedName>
    <definedName name="IQ_NON_PERF_LOANS_5YR_ANN_GROWTH" hidden="1">"c822"</definedName>
    <definedName name="IQ_NON_PERF_LOANS_7YR_ANN_GROWTH" hidden="1">"c823"</definedName>
    <definedName name="IQ_NON_PERF_LOANS_TOTAL_ASSETS" hidden="1">"c824"</definedName>
    <definedName name="IQ_NON_PERF_LOANS_TOTAL_LOANS" hidden="1">"c825"</definedName>
    <definedName name="IQ_NON_PERFORMING_ASSETS" hidden="1">"c826"</definedName>
    <definedName name="IQ_NON_PERFORMING_LOANS" hidden="1">"c827"</definedName>
    <definedName name="IQ_NORMAL_INC_AFTER" hidden="1">"c1605"</definedName>
    <definedName name="IQ_NORMAL_INC_AVAIL" hidden="1">"c1606"</definedName>
    <definedName name="IQ_NORMAL_INC_BEFORE" hidden="1">"c1607"</definedName>
    <definedName name="IQ_NOTES_PAY" hidden="1">"c1176"</definedName>
    <definedName name="IQ_NOW_ACCOUNT" hidden="1">"c828"</definedName>
    <definedName name="IQ_NPPE" hidden="1">"c829"</definedName>
    <definedName name="IQ_NPPE_10YR_ANN_GROWTH" hidden="1">"c830"</definedName>
    <definedName name="IQ_NPPE_1YR_ANN_GROWTH" hidden="1">"c831"</definedName>
    <definedName name="IQ_NPPE_2YR_ANN_GROWTH" hidden="1">"c832"</definedName>
    <definedName name="IQ_NPPE_3YR_ANN_GROWTH" hidden="1">"c833"</definedName>
    <definedName name="IQ_NPPE_5YR_ANN_GROWTH" hidden="1">"c834"</definedName>
    <definedName name="IQ_NPPE_7YR_ANN_GROWTH" hidden="1">"c835"</definedName>
    <definedName name="IQ_NUKE" hidden="1">"c836"</definedName>
    <definedName name="IQ_NUKE_CF" hidden="1">"c837"</definedName>
    <definedName name="IQ_NUKE_CONTR" hidden="1">"c838"</definedName>
    <definedName name="IQ_OCCUPY_EXP" hidden="1">"c839"</definedName>
    <definedName name="IQ_OIL_IMPAIR" hidden="1">"c840"</definedName>
    <definedName name="IQ_OL_COMM_AFTER_FIVE" hidden="1">"c841"</definedName>
    <definedName name="IQ_OL_COMM_CY" hidden="1">"c842"</definedName>
    <definedName name="IQ_OL_COMM_CY1" hidden="1">"c843"</definedName>
    <definedName name="IQ_OL_COMM_CY2" hidden="1">"c844"</definedName>
    <definedName name="IQ_OL_COMM_CY3" hidden="1">"c845"</definedName>
    <definedName name="IQ_OL_COMM_CY4" hidden="1">"c846"</definedName>
    <definedName name="IQ_OL_COMM_NEXT_FIVE" hidden="1">"c847"</definedName>
    <definedName name="IQ_OPENPRICE" hidden="1">"c848"</definedName>
    <definedName name="IQ_OPER_INC" hidden="1">"c849"</definedName>
    <definedName name="IQ_OPER_INC_BR" hidden="1">"c850"</definedName>
    <definedName name="IQ_OPER_INC_FIN" hidden="1">"c851"</definedName>
    <definedName name="IQ_OPER_INC_INS" hidden="1">"c852"</definedName>
    <definedName name="IQ_OPER_INC_MARGIN" hidden="1">"c362"</definedName>
    <definedName name="IQ_OPER_INC_REIT" hidden="1">"c853"</definedName>
    <definedName name="IQ_OPER_INC_UTI" hidden="1">"c854"</definedName>
    <definedName name="IQ_OPERATIONS_EXP" hidden="1">"c855"</definedName>
    <definedName name="IQ_OPTIONS_BEG_OS" hidden="1">"c1572"</definedName>
    <definedName name="IQ_OPTIONS_CANCELLED" hidden="1">"c856"</definedName>
    <definedName name="IQ_OPTIONS_END_OS" hidden="1">"c1573"</definedName>
    <definedName name="IQ_OPTIONS_ISSUED" hidden="1">"c857"</definedName>
    <definedName name="IQ_OTHER_ADJUST_GROSS_LOANS" hidden="1">"c859"</definedName>
    <definedName name="IQ_OTHER_ASSETS" hidden="1">"c860"</definedName>
    <definedName name="IQ_OTHER_ASSETS_BNK" hidden="1">"c861"</definedName>
    <definedName name="IQ_OTHER_ASSETS_BR" hidden="1">"c862"</definedName>
    <definedName name="IQ_OTHER_ASSETS_FIN" hidden="1">"c863"</definedName>
    <definedName name="IQ_OTHER_ASSETS_INS" hidden="1">"c864"</definedName>
    <definedName name="IQ_OTHER_ASSETS_REIT" hidden="1">"c865"</definedName>
    <definedName name="IQ_OTHER_ASSETS_UTI" hidden="1">"c866"</definedName>
    <definedName name="IQ_OTHER_BEARING_LIAB" hidden="1">"c1608"</definedName>
    <definedName name="IQ_OTHER_BENEFITS_OBLIGATION" hidden="1">"c867"</definedName>
    <definedName name="IQ_OTHER_CA" hidden="1">"c868"</definedName>
    <definedName name="IQ_OTHER_CA_SUPPL" hidden="1">"c869"</definedName>
    <definedName name="IQ_OTHER_CA_SUPPL_BNK" hidden="1">"c870"</definedName>
    <definedName name="IQ_OTHER_CA_SUPPL_BR" hidden="1">"c871"</definedName>
    <definedName name="IQ_OTHER_CA_SUPPL_FIN" hidden="1">"c872"</definedName>
    <definedName name="IQ_OTHER_CA_SUPPL_INS" hidden="1">"c873"</definedName>
    <definedName name="IQ_OTHER_CA_SUPPL_REIT" hidden="1">"c874"</definedName>
    <definedName name="IQ_OTHER_CA_SUPPL_UTI" hidden="1">"c875"</definedName>
    <definedName name="IQ_OTHER_CA_UTI" hidden="1">"c876"</definedName>
    <definedName name="IQ_OTHER_CL" hidden="1">"c877"</definedName>
    <definedName name="IQ_OTHER_CL_SUPPL" hidden="1">"c878"</definedName>
    <definedName name="IQ_OTHER_CL_SUPPL_BNK" hidden="1">"c879"</definedName>
    <definedName name="IQ_OTHER_CL_SUPPL_BR" hidden="1">"c880"</definedName>
    <definedName name="IQ_OTHER_CL_SUPPL_FIN" hidden="1">"c881"</definedName>
    <definedName name="IQ_OTHER_CL_SUPPL_REIT" hidden="1">"c882"</definedName>
    <definedName name="IQ_OTHER_CL_SUPPL_UTI" hidden="1">"c883"</definedName>
    <definedName name="IQ_OTHER_CL_UTI" hidden="1">"c884"</definedName>
    <definedName name="IQ_OTHER_CURRENT_ASSETS" hidden="1">"c868"</definedName>
    <definedName name="IQ_OTHER_CURRENT_LIAB" hidden="1">"c877"</definedName>
    <definedName name="IQ_OTHER_DEP" hidden="1">"c885"</definedName>
    <definedName name="IQ_OTHER_EARNING" hidden="1">"c1609"</definedName>
    <definedName name="IQ_OTHER_EQUITY" hidden="1">"c886"</definedName>
    <definedName name="IQ_OTHER_EQUITY_BNK" hidden="1">"c887"</definedName>
    <definedName name="IQ_OTHER_EQUITY_BR" hidden="1">"c888"</definedName>
    <definedName name="IQ_OTHER_EQUITY_FIN" hidden="1">"c889"</definedName>
    <definedName name="IQ_OTHER_EQUITY_INS" hidden="1">"c890"</definedName>
    <definedName name="IQ_OTHER_EQUITY_REIT" hidden="1">"c891"</definedName>
    <definedName name="IQ_OTHER_EQUITY_UTI" hidden="1">"c892"</definedName>
    <definedName name="IQ_OTHER_FINANCE_ACT" hidden="1">"c893"</definedName>
    <definedName name="IQ_OTHER_FINANCE_ACT_BNK" hidden="1">"c894"</definedName>
    <definedName name="IQ_OTHER_FINANCE_ACT_BR" hidden="1">"c895"</definedName>
    <definedName name="IQ_OTHER_FINANCE_ACT_FIN" hidden="1">"c896"</definedName>
    <definedName name="IQ_OTHER_FINANCE_ACT_INS" hidden="1">"c897"</definedName>
    <definedName name="IQ_OTHER_FINANCE_ACT_REIT" hidden="1">"c898"</definedName>
    <definedName name="IQ_OTHER_FINANCE_ACT_SUPPL" hidden="1">"c899"</definedName>
    <definedName name="IQ_OTHER_FINANCE_ACT_SUPPL_BNK" hidden="1">"c900"</definedName>
    <definedName name="IQ_OTHER_FINANCE_ACT_SUPPL_BR" hidden="1">"c901"</definedName>
    <definedName name="IQ_OTHER_FINANCE_ACT_SUPPL_FIN" hidden="1">"c902"</definedName>
    <definedName name="IQ_OTHER_FINANCE_ACT_SUPPL_INS" hidden="1">"c903"</definedName>
    <definedName name="IQ_OTHER_FINANCE_ACT_SUPPL_REIT" hidden="1">"c904"</definedName>
    <definedName name="IQ_OTHER_FINANCE_ACT_SUPPL_UTI" hidden="1">"c905"</definedName>
    <definedName name="IQ_OTHER_FINANCE_ACT_UTI" hidden="1">"c906"</definedName>
    <definedName name="IQ_OTHER_INTAN" hidden="1">"c907"</definedName>
    <definedName name="IQ_OTHER_INTAN_BNK" hidden="1">"c908"</definedName>
    <definedName name="IQ_OTHER_INTAN_BR" hidden="1">"c909"</definedName>
    <definedName name="IQ_OTHER_INTAN_FIN" hidden="1">"c910"</definedName>
    <definedName name="IQ_OTHER_INTAN_INS" hidden="1">"c911"</definedName>
    <definedName name="IQ_OTHER_INTAN_REIT" hidden="1">"c912"</definedName>
    <definedName name="IQ_OTHER_INTAN_UTI" hidden="1">"c913"</definedName>
    <definedName name="IQ_OTHER_INV" hidden="1">"c914"</definedName>
    <definedName name="IQ_OTHER_INVEST" hidden="1">"c915"</definedName>
    <definedName name="IQ_OTHER_INVEST_ACT" hidden="1">"c916"</definedName>
    <definedName name="IQ_OTHER_INVEST_ACT_BNK" hidden="1">"c917"</definedName>
    <definedName name="IQ_OTHER_INVEST_ACT_BR" hidden="1">"c918"</definedName>
    <definedName name="IQ_OTHER_INVEST_ACT_FIN" hidden="1">"c919"</definedName>
    <definedName name="IQ_OTHER_INVEST_ACT_INS" hidden="1">"c920"</definedName>
    <definedName name="IQ_OTHER_INVEST_ACT_REIT" hidden="1">"c921"</definedName>
    <definedName name="IQ_OTHER_INVEST_ACT_SUPPL" hidden="1">"c922"</definedName>
    <definedName name="IQ_OTHER_INVEST_ACT_SUPPL_BNK" hidden="1">"c923"</definedName>
    <definedName name="IQ_OTHER_INVEST_ACT_SUPPL_BR" hidden="1">"c924"</definedName>
    <definedName name="IQ_OTHER_INVEST_ACT_SUPPL_FIN" hidden="1">"c925"</definedName>
    <definedName name="IQ_OTHER_INVEST_ACT_SUPPL_INS" hidden="1">"c926"</definedName>
    <definedName name="IQ_OTHER_INVEST_ACT_SUPPL_REIT" hidden="1">"c927"</definedName>
    <definedName name="IQ_OTHER_INVEST_ACT_SUPPL_UTI" hidden="1">"c928"</definedName>
    <definedName name="IQ_OTHER_INVEST_ACT_UTI" hidden="1">"c929"</definedName>
    <definedName name="IQ_OTHER_INVESTING" hidden="1">"c916"</definedName>
    <definedName name="IQ_OTHER_LIAB" hidden="1">"c930"</definedName>
    <definedName name="IQ_OTHER_LIAB_BNK" hidden="1">"c931"</definedName>
    <definedName name="IQ_OTHER_LIAB_BR" hidden="1">"c932"</definedName>
    <definedName name="IQ_OTHER_LIAB_FIN" hidden="1">"c933"</definedName>
    <definedName name="IQ_OTHER_LIAB_INS" hidden="1">"c934"</definedName>
    <definedName name="IQ_OTHER_LIAB_LT" hidden="1">"c935"</definedName>
    <definedName name="IQ_OTHER_LIAB_LT_BNK" hidden="1">"c936"</definedName>
    <definedName name="IQ_OTHER_LIAB_LT_BR" hidden="1">"c937"</definedName>
    <definedName name="IQ_OTHER_LIAB_LT_FIN" hidden="1">"c938"</definedName>
    <definedName name="IQ_OTHER_LIAB_LT_INS" hidden="1">"c939"</definedName>
    <definedName name="IQ_OTHER_LIAB_LT_REIT" hidden="1">"c940"</definedName>
    <definedName name="IQ_OTHER_LIAB_LT_UTI" hidden="1">"c941"</definedName>
    <definedName name="IQ_OTHER_LIAB_REIT" hidden="1">"c942"</definedName>
    <definedName name="IQ_OTHER_LIAB_UTI" hidden="1">"c943"</definedName>
    <definedName name="IQ_OTHER_LIAB_WRITTEN" hidden="1">"c944"</definedName>
    <definedName name="IQ_OTHER_LOANS" hidden="1">"c945"</definedName>
    <definedName name="IQ_OTHER_LONG_TERM" hidden="1">"c946"</definedName>
    <definedName name="IQ_OTHER_LT_ASSETS" hidden="1">"c946"</definedName>
    <definedName name="IQ_OTHER_LT_ASSETS_BNK" hidden="1">"c947"</definedName>
    <definedName name="IQ_OTHER_LT_ASSETS_BR" hidden="1">"c948"</definedName>
    <definedName name="IQ_OTHER_LT_ASSETS_FIN" hidden="1">"c949"</definedName>
    <definedName name="IQ_OTHER_LT_ASSETS_INS" hidden="1">"c950"</definedName>
    <definedName name="IQ_OTHER_LT_ASSETS_REIT" hidden="1">"c951"</definedName>
    <definedName name="IQ_OTHER_LT_ASSETS_UTI" hidden="1">"c952"</definedName>
    <definedName name="IQ_OTHER_NET" hidden="1">"c959"</definedName>
    <definedName name="IQ_OTHER_NON_INT_EXP" hidden="1">"c953"</definedName>
    <definedName name="IQ_OTHER_NON_INT_EXP_TOTAL" hidden="1">"c954"</definedName>
    <definedName name="IQ_OTHER_NON_INT_INC" hidden="1">"c955"</definedName>
    <definedName name="IQ_OTHER_NON_OPER_EXP" hidden="1">"c956"</definedName>
    <definedName name="IQ_OTHER_NON_OPER_EXP_BR" hidden="1">"c957"</definedName>
    <definedName name="IQ_OTHER_NON_OPER_EXP_FIN" hidden="1">"c958"</definedName>
    <definedName name="IQ_OTHER_NON_OPER_EXP_INS" hidden="1">"c959"</definedName>
    <definedName name="IQ_OTHER_NON_OPER_EXP_REIT" hidden="1">"c960"</definedName>
    <definedName name="IQ_OTHER_NON_OPER_EXP_SUPPL" hidden="1">"c961"</definedName>
    <definedName name="IQ_OTHER_NON_OPER_EXP_SUPPL_BR" hidden="1">"c962"</definedName>
    <definedName name="IQ_OTHER_NON_OPER_EXP_SUPPL_FIN" hidden="1">"c963"</definedName>
    <definedName name="IQ_OTHER_NON_OPER_EXP_SUPPL_INS" hidden="1">"c964"</definedName>
    <definedName name="IQ_OTHER_NON_OPER_EXP_SUPPL_REIT" hidden="1">"c965"</definedName>
    <definedName name="IQ_OTHER_NON_OPER_EXP_SUPPL_UTI" hidden="1">"c966"</definedName>
    <definedName name="IQ_OTHER_NON_OPER_EXP_UTI" hidden="1">"c967"</definedName>
    <definedName name="IQ_OTHER_OPER" hidden="1">"c982"</definedName>
    <definedName name="IQ_OTHER_OPER_ACT" hidden="1">"c983"</definedName>
    <definedName name="IQ_OTHER_OPER_ACT_BNK" hidden="1">"c984"</definedName>
    <definedName name="IQ_OTHER_OPER_ACT_BR" hidden="1">"c985"</definedName>
    <definedName name="IQ_OTHER_OPER_ACT_FIN" hidden="1">"c986"</definedName>
    <definedName name="IQ_OTHER_OPER_ACT_INS" hidden="1">"c987"</definedName>
    <definedName name="IQ_OTHER_OPER_ACT_REIT" hidden="1">"c988"</definedName>
    <definedName name="IQ_OTHER_OPER_ACT_UTI" hidden="1">"c989"</definedName>
    <definedName name="IQ_OTHER_OPER_BR" hidden="1">"c990"</definedName>
    <definedName name="IQ_OTHER_OPER_FIN" hidden="1">"c991"</definedName>
    <definedName name="IQ_OTHER_OPER_INS" hidden="1">"c992"</definedName>
    <definedName name="IQ_OTHER_OPER_REIT" hidden="1">"c993"</definedName>
    <definedName name="IQ_OTHER_OPER_SUPPL_BR" hidden="1">"c994"</definedName>
    <definedName name="IQ_OTHER_OPER_SUPPL_FIN" hidden="1">"c995"</definedName>
    <definedName name="IQ_OTHER_OPER_SUPPL_INS" hidden="1">"c996"</definedName>
    <definedName name="IQ_OTHER_OPER_SUPPL_REIT" hidden="1">"c997"</definedName>
    <definedName name="IQ_OTHER_OPER_SUPPL_UTI" hidden="1">"c998"</definedName>
    <definedName name="IQ_OTHER_OPER_TOT_BNK" hidden="1">"c999"</definedName>
    <definedName name="IQ_OTHER_OPER_TOT_BR" hidden="1">"c1000"</definedName>
    <definedName name="IQ_OTHER_OPER_TOT_FIN" hidden="1">"c1001"</definedName>
    <definedName name="IQ_OTHER_OPER_TOT_INS" hidden="1">"c1002"</definedName>
    <definedName name="IQ_OTHER_OPER_TOT_REIT" hidden="1">"c1003"</definedName>
    <definedName name="IQ_OTHER_OPER_TOT_UTI" hidden="1">"c1004"</definedName>
    <definedName name="IQ_OTHER_OPER_UTI" hidden="1">"c1005"</definedName>
    <definedName name="IQ_OTHER_PC_WRITTEN" hidden="1">"c1006"</definedName>
    <definedName name="IQ_OTHER_REAL_ESTATE" hidden="1">"c1007"</definedName>
    <definedName name="IQ_OTHER_RECEIV" hidden="1">"c1008"</definedName>
    <definedName name="IQ_OTHER_RECEIV_INS" hidden="1">"c1009"</definedName>
    <definedName name="IQ_OTHER_REV" hidden="1">"c1010"</definedName>
    <definedName name="IQ_OTHER_REV_BR" hidden="1">"c1011"</definedName>
    <definedName name="IQ_OTHER_REV_FIN" hidden="1">"c1012"</definedName>
    <definedName name="IQ_OTHER_REV_INS" hidden="1">"c1013"</definedName>
    <definedName name="IQ_OTHER_REV_REIT" hidden="1">"c1014"</definedName>
    <definedName name="IQ_OTHER_REV_SUPPL" hidden="1">"c1015"</definedName>
    <definedName name="IQ_OTHER_REV_SUPPL_BR" hidden="1">"c1016"</definedName>
    <definedName name="IQ_OTHER_REV_SUPPL_FIN" hidden="1">"c1017"</definedName>
    <definedName name="IQ_OTHER_REV_SUPPL_INS" hidden="1">"c1018"</definedName>
    <definedName name="IQ_OTHER_REV_SUPPL_REIT" hidden="1">"c1019"</definedName>
    <definedName name="IQ_OTHER_REV_SUPPL_UTI" hidden="1">"c1020"</definedName>
    <definedName name="IQ_OTHER_REV_UTI" hidden="1">"c1021"</definedName>
    <definedName name="IQ_OTHER_REVENUE" hidden="1">"c1010"</definedName>
    <definedName name="IQ_OTHER_UNUSUAL" hidden="1">"c1488"</definedName>
    <definedName name="IQ_OTHER_UNUSUAL_BNK" hidden="1">"c1560"</definedName>
    <definedName name="IQ_OTHER_UNUSUAL_BR" hidden="1">"c1561"</definedName>
    <definedName name="IQ_OTHER_UNUSUAL_FIN" hidden="1">"c1562"</definedName>
    <definedName name="IQ_OTHER_UNUSUAL_INS" hidden="1">"c1563"</definedName>
    <definedName name="IQ_OTHER_UNUSUAL_REIT" hidden="1">"c1564"</definedName>
    <definedName name="IQ_OTHER_UNUSUAL_SUPPL" hidden="1">"c1494"</definedName>
    <definedName name="IQ_OTHER_UNUSUAL_SUPPL_BNK" hidden="1">"c1495"</definedName>
    <definedName name="IQ_OTHER_UNUSUAL_SUPPL_BR" hidden="1">"c1496"</definedName>
    <definedName name="IQ_OTHER_UNUSUAL_SUPPL_FIN" hidden="1">"c1497"</definedName>
    <definedName name="IQ_OTHER_UNUSUAL_SUPPL_INS" hidden="1">"c1498"</definedName>
    <definedName name="IQ_OTHER_UNUSUAL_SUPPL_REIT" hidden="1">"c1499"</definedName>
    <definedName name="IQ_OTHER_UNUSUAL_SUPPL_UTI" hidden="1">"c1500"</definedName>
    <definedName name="IQ_OTHER_UNUSUAL_UTI" hidden="1">"c1565"</definedName>
    <definedName name="IQ_OUTSTANDING_BS_DATE" hidden="1">"c1022"</definedName>
    <definedName name="IQ_OUTSTANDING_FILING_DATE" hidden="1">"c1023"</definedName>
    <definedName name="IQ_PART_TIME" hidden="1">"c1024"</definedName>
    <definedName name="IQ_PAY_ACCRUED" hidden="1">"c8"</definedName>
    <definedName name="IQ_PBV" hidden="1">"c1025"</definedName>
    <definedName name="IQ_PBV_AVG" hidden="1">"c1026"</definedName>
    <definedName name="IQ_PC_WRITTEN" hidden="1">"c1027"</definedName>
    <definedName name="IQ_PE_EXCL" hidden="1">"c1028"</definedName>
    <definedName name="IQ_PE_EXCL_AVG" hidden="1">"c1029"</definedName>
    <definedName name="IQ_PE_EXCL_FWD" hidden="1">"c1030"</definedName>
    <definedName name="IQ_PE_RATIO" hidden="1">"c1610"</definedName>
    <definedName name="IQ_PENSION" hidden="1">"c1031"</definedName>
    <definedName name="IQ_PERIODDATE" hidden="1">"c1034"</definedName>
    <definedName name="IQ_PERIODDATE_BS" hidden="1">"c1032"</definedName>
    <definedName name="IQ_PERIODDATE_CF" hidden="1">"c1033"</definedName>
    <definedName name="IQ_PERIODDATE_IS" hidden="1">"c1034"</definedName>
    <definedName name="IQ_PERIODLENGTH_CF" hidden="1">"c1502"</definedName>
    <definedName name="IQ_PERIODLENGTH_IS" hidden="1">"c1503"</definedName>
    <definedName name="IQ_PERTYPE" hidden="1">"c1611"</definedName>
    <definedName name="IQ_POLICY_BENEFITS" hidden="1">"c1036"</definedName>
    <definedName name="IQ_POLICY_COST" hidden="1">"c1037"</definedName>
    <definedName name="IQ_POLICY_LIAB" hidden="1">"c1612"</definedName>
    <definedName name="IQ_POLICY_LOANS" hidden="1">"c1038"</definedName>
    <definedName name="IQ_POST_RETIRE_EXP" hidden="1">"c1039"</definedName>
    <definedName name="IQ_PRE_OPEN_COST" hidden="1">"c1040"</definedName>
    <definedName name="IQ_PREF_CONVERT" hidden="1">"c1041"</definedName>
    <definedName name="IQ_PREF_DIV_CF" hidden="1">"c1042"</definedName>
    <definedName name="IQ_PREF_DIV_OTHER" hidden="1">"c1043"</definedName>
    <definedName name="IQ_PREF_DIVID" hidden="1">"c1461"</definedName>
    <definedName name="IQ_PREF_EQUITY" hidden="1">"c1044"</definedName>
    <definedName name="IQ_PREF_ISSUED" hidden="1">"c1045"</definedName>
    <definedName name="IQ_PREF_ISSUED_BNK" hidden="1">"c1046"</definedName>
    <definedName name="IQ_PREF_ISSUED_BR" hidden="1">"c1047"</definedName>
    <definedName name="IQ_PREF_ISSUED_FIN" hidden="1">"c1048"</definedName>
    <definedName name="IQ_PREF_ISSUED_INS" hidden="1">"c1049"</definedName>
    <definedName name="IQ_PREF_ISSUED_REIT" hidden="1">"c1050"</definedName>
    <definedName name="IQ_PREF_ISSUED_UTI" hidden="1">"c1051"</definedName>
    <definedName name="IQ_PREF_NON_REDEEM" hidden="1">"c1052"</definedName>
    <definedName name="IQ_PREF_OTHER" hidden="1">"c1053"</definedName>
    <definedName name="IQ_PREF_OTHER_BNK" hidden="1">"c1054"</definedName>
    <definedName name="IQ_PREF_OTHER_BR" hidden="1">"c1055"</definedName>
    <definedName name="IQ_PREF_OTHER_FIN" hidden="1">"c1056"</definedName>
    <definedName name="IQ_PREF_OTHER_INS" hidden="1">"c1057"</definedName>
    <definedName name="IQ_PREF_OTHER_REIT" hidden="1">"c1058"</definedName>
    <definedName name="IQ_PREF_REDEEM" hidden="1">"c1059"</definedName>
    <definedName name="IQ_PREF_REP" hidden="1">"c1060"</definedName>
    <definedName name="IQ_PREF_REP_BNK" hidden="1">"c1061"</definedName>
    <definedName name="IQ_PREF_REP_BR" hidden="1">"c1062"</definedName>
    <definedName name="IQ_PREF_REP_FIN" hidden="1">"c1063"</definedName>
    <definedName name="IQ_PREF_REP_INS" hidden="1">"c1064"</definedName>
    <definedName name="IQ_PREF_REP_REIT" hidden="1">"c1065"</definedName>
    <definedName name="IQ_PREF_REP_UTI" hidden="1">"c1066"</definedName>
    <definedName name="IQ_PREF_STOCK" hidden="1">"c1052"</definedName>
    <definedName name="IQ_PREF_TOT" hidden="1">"c1044"</definedName>
    <definedName name="IQ_PREMIUMS_ANNUITY_REV" hidden="1">"c1067"</definedName>
    <definedName name="IQ_PREPAID_EXP" hidden="1">"c1068"</definedName>
    <definedName name="IQ_PREPAID_EXPEN" hidden="1">"c1068"</definedName>
    <definedName name="IQ_PRICE_OVER_BVPS" hidden="1">"c1026"</definedName>
    <definedName name="IQ_PRICE_OVER_LTM_EPS" hidden="1">"c1029"</definedName>
    <definedName name="IQ_PRICEDATE" hidden="1">"c1069"</definedName>
    <definedName name="IQ_PRICING_DATE" hidden="1">"c1613"</definedName>
    <definedName name="IQ_PRIMARY_INDUSTRY" hidden="1">"c1070"</definedName>
    <definedName name="IQ_PRO_FORMA_BASIC_EPS" hidden="1">"c1614"</definedName>
    <definedName name="IQ_PRO_FORMA_DILUT_EPS" hidden="1">"c1615"</definedName>
    <definedName name="IQ_PRO_FORMA_NET_INC" hidden="1">"c795"</definedName>
    <definedName name="IQ_PROFESSIONAL" hidden="1">"c1071"</definedName>
    <definedName name="IQ_PROFESSIONAL_TITLE" hidden="1">"c1072"</definedName>
    <definedName name="IQ_PROPERTY_EXP" hidden="1">"c1073"</definedName>
    <definedName name="IQ_PROPERTY_GROSS" hidden="1">"c518"</definedName>
    <definedName name="IQ_PROPERTY_MGMT_FEE" hidden="1">"c1074"</definedName>
    <definedName name="IQ_PROPERTY_NET" hidden="1">"c829"</definedName>
    <definedName name="IQ_PROV_BAD_DEBTS" hidden="1">"c1075"</definedName>
    <definedName name="IQ_PROV_BAD_DEBTS_CF" hidden="1">"c1076"</definedName>
    <definedName name="IQ_PROVISION_10YR_ANN_GROWTH" hidden="1">"c1077"</definedName>
    <definedName name="IQ_PROVISION_1YR_ANN_GROWTH" hidden="1">"c1078"</definedName>
    <definedName name="IQ_PROVISION_2YR_ANN_GROWTH" hidden="1">"c1079"</definedName>
    <definedName name="IQ_PROVISION_3YR_ANN_GROWTH" hidden="1">"c1080"</definedName>
    <definedName name="IQ_PROVISION_5YR_ANN_GROWTH" hidden="1">"c1081"</definedName>
    <definedName name="IQ_PROVISION_7YR_ANN_GROWTH" hidden="1">"c1082"</definedName>
    <definedName name="IQ_PROVISION_CHARGE_OFFS" hidden="1">"c1083"</definedName>
    <definedName name="IQ_PTBV" hidden="1">"c1084"</definedName>
    <definedName name="IQ_PTBV_AVG" hidden="1">"c1085"</definedName>
    <definedName name="IQ_QTD" hidden="1">750000</definedName>
    <definedName name="IQ_QUICK_RATIO" hidden="1">"c1086"</definedName>
    <definedName name="IQ_RATE_COMP_GROWTH_DOMESTIC" hidden="1">"c1087"</definedName>
    <definedName name="IQ_RATE_COMP_GROWTH_FOREIGN" hidden="1">"c1088"</definedName>
    <definedName name="IQ_RAW_INV" hidden="1">"c1089"</definedName>
    <definedName name="IQ_RD_EXP" hidden="1">"c1090"</definedName>
    <definedName name="IQ_RD_EXP_FN" hidden="1">"c1091"</definedName>
    <definedName name="IQ_RE" hidden="1">"c1092"</definedName>
    <definedName name="IQ_REAL_ESTATE" hidden="1">"c1093"</definedName>
    <definedName name="IQ_REAL_ESTATE_ASSETS" hidden="1">"c1094"</definedName>
    <definedName name="IQ_REDEEM_PREF_STOCK" hidden="1">"c1059"</definedName>
    <definedName name="IQ_REG_ASSETS" hidden="1">"c1095"</definedName>
    <definedName name="IQ_REINSUR_PAY" hidden="1">"c1096"</definedName>
    <definedName name="IQ_REINSUR_PAY_CF" hidden="1">"c1097"</definedName>
    <definedName name="IQ_REINSUR_RECOVER" hidden="1">"c1098"</definedName>
    <definedName name="IQ_REINSUR_RECOVER_CF" hidden="1">"c1099"</definedName>
    <definedName name="IQ_REINSURANCE" hidden="1">"c1100"</definedName>
    <definedName name="IQ_RENTAL_REV" hidden="1">"c1101"</definedName>
    <definedName name="IQ_RESEARCH_DEV" hidden="1">"c1090"</definedName>
    <definedName name="IQ_RESIDENTIAL_LOANS" hidden="1">"c1102"</definedName>
    <definedName name="IQ_RESTATEMENT_BS" hidden="1">"c1643"</definedName>
    <definedName name="IQ_RESTATEMENT_CF" hidden="1">"c1644"</definedName>
    <definedName name="IQ_RESTATEMENT_IS" hidden="1">"c1642"</definedName>
    <definedName name="IQ_RESTRICTED_CASH" hidden="1">"c1103"</definedName>
    <definedName name="IQ_RESTRUCTURE" hidden="1">"c1104"</definedName>
    <definedName name="IQ_RESTRUCTURE_BNK" hidden="1">"c1105"</definedName>
    <definedName name="IQ_RESTRUCTURE_BR" hidden="1">"c1106"</definedName>
    <definedName name="IQ_RESTRUCTURE_CF" hidden="1">"c1107"</definedName>
    <definedName name="IQ_RESTRUCTURE_FIN" hidden="1">"c1108"</definedName>
    <definedName name="IQ_RESTRUCTURE_INS" hidden="1">"c1109"</definedName>
    <definedName name="IQ_RESTRUCTURE_REIT" hidden="1">"c1110"</definedName>
    <definedName name="IQ_RESTRUCTURE_UTI" hidden="1">"c1111"</definedName>
    <definedName name="IQ_RESTRUCTURED_LOANS" hidden="1">"c1112"</definedName>
    <definedName name="IQ_RETAINED_EARN" hidden="1">"c1092"</definedName>
    <definedName name="IQ_RETURN_ASSETS" hidden="1">"c1113"</definedName>
    <definedName name="IQ_RETURN_ASSETS_BANK" hidden="1">"c1114"</definedName>
    <definedName name="IQ_RETURN_ASSETS_BROK" hidden="1">"c1115"</definedName>
    <definedName name="IQ_RETURN_ASSETS_FS" hidden="1">"c1116"</definedName>
    <definedName name="IQ_RETURN_CAPITAL" hidden="1">"c1117"</definedName>
    <definedName name="IQ_RETURN_EQUITY" hidden="1">"c1118"</definedName>
    <definedName name="IQ_RETURN_EQUITY_BANK" hidden="1">"c1119"</definedName>
    <definedName name="IQ_RETURN_EQUITY_BROK" hidden="1">"c1120"</definedName>
    <definedName name="IQ_RETURN_EQUITY_FS" hidden="1">"c1121"</definedName>
    <definedName name="IQ_RETURN_INVESTMENT" hidden="1">"c1117"</definedName>
    <definedName name="IQ_REV" hidden="1">"c1122"</definedName>
    <definedName name="IQ_REV_BEFORE_LL" hidden="1">"c1123"</definedName>
    <definedName name="IQ_REV_UTI" hidden="1">"c1125"</definedName>
    <definedName name="IQ_REVENUE" hidden="1">"c1122"</definedName>
    <definedName name="IQ_SALARY" hidden="1">"c1130"</definedName>
    <definedName name="IQ_SALE_INTAN_CF" hidden="1">"c1131"</definedName>
    <definedName name="IQ_SALE_INTAN_CF_BNK" hidden="1">"c1132"</definedName>
    <definedName name="IQ_SALE_INTAN_CF_BR" hidden="1">"c1133"</definedName>
    <definedName name="IQ_SALE_INTAN_CF_FIN" hidden="1">"c1134"</definedName>
    <definedName name="IQ_SALE_INTAN_CF_INS" hidden="1">"c1135"</definedName>
    <definedName name="IQ_SALE_INTAN_CF_REIT" hidden="1">"c1627"</definedName>
    <definedName name="IQ_SALE_INTAN_CF_UTI" hidden="1">"c1136"</definedName>
    <definedName name="IQ_SALE_PPE_CF" hidden="1">"c1137"</definedName>
    <definedName name="IQ_SALE_PPE_CF_BNK" hidden="1">"c1138"</definedName>
    <definedName name="IQ_SALE_PPE_CF_BR" hidden="1">"c1139"</definedName>
    <definedName name="IQ_SALE_PPE_CF_FIN" hidden="1">"c1140"</definedName>
    <definedName name="IQ_SALE_PPE_CF_INS" hidden="1">"c1141"</definedName>
    <definedName name="IQ_SALE_PPE_CF_UTI" hidden="1">"c1142"</definedName>
    <definedName name="IQ_SALE_RE_ASSETS" hidden="1">"c1629"</definedName>
    <definedName name="IQ_SALE_REAL_ESTATE_CF" hidden="1">"c1143"</definedName>
    <definedName name="IQ_SALE_REAL_ESTATE_CF_BNK" hidden="1">"c1144"</definedName>
    <definedName name="IQ_SALE_REAL_ESTATE_CF_BR" hidden="1">"c1145"</definedName>
    <definedName name="IQ_SALE_REAL_ESTATE_CF_FIN" hidden="1">"c1146"</definedName>
    <definedName name="IQ_SALE_REAL_ESTATE_CF_INS" hidden="1">"c1147"</definedName>
    <definedName name="IQ_SALE_REAL_ESTATE_CF_UTI" hidden="1">"c1148"</definedName>
    <definedName name="IQ_SAME_STORE" hidden="1">"c1149"</definedName>
    <definedName name="IQ_SAVING_DEP" hidden="1">"c1150"</definedName>
    <definedName name="IQ_SECUR_RECEIV" hidden="1">"c1151"</definedName>
    <definedName name="IQ_SECURITY_BORROW" hidden="1">"c1152"</definedName>
    <definedName name="IQ_SECURITY_OWN" hidden="1">"c1153"</definedName>
    <definedName name="IQ_SECURITY_RESELL" hidden="1">"c1154"</definedName>
    <definedName name="IQ_SEPARATE_ACCT_ASSETS" hidden="1">"c1155"</definedName>
    <definedName name="IQ_SEPARATE_ACCT_LIAB" hidden="1">"c1156"</definedName>
    <definedName name="IQ_SERV_CHARGE_DEPOSITS" hidden="1">"c1157"</definedName>
    <definedName name="IQ_SGA" hidden="1">"c1158"</definedName>
    <definedName name="IQ_SGA_BNK" hidden="1">"c1159"</definedName>
    <definedName name="IQ_SGA_INS" hidden="1">"c1160"</definedName>
    <definedName name="IQ_SGA_REIT" hidden="1">"c1161"</definedName>
    <definedName name="IQ_SGA_SUPPL" hidden="1">"c1162"</definedName>
    <definedName name="IQ_SGA_UTI" hidden="1">"c1163"</definedName>
    <definedName name="IQ_SHAREOUTSTANDING" hidden="1">"c83"</definedName>
    <definedName name="IQ_SHARESOUTSTANDING" hidden="1">"c1164"</definedName>
    <definedName name="IQ_SHORT_INTEREST" hidden="1">"c1165"</definedName>
    <definedName name="IQ_SHORT_INTEREST_OVER_FLOAT" hidden="1">"c1577"</definedName>
    <definedName name="IQ_SHORT_INTEREST_PERCENT" hidden="1">"c1576"</definedName>
    <definedName name="IQ_SHORT_TERM_INVEST" hidden="1">"c1197"</definedName>
    <definedName name="IQ_SMALL_INT_BEAR_CD" hidden="1">"c1166"</definedName>
    <definedName name="IQ_SOFTWARE" hidden="1">"c1167"</definedName>
    <definedName name="IQ_SOURCE" hidden="1">"c1168"</definedName>
    <definedName name="IQ_SPECIAL_DIV_CF" hidden="1">"c1169"</definedName>
    <definedName name="IQ_SPECIAL_DIV_CF_BNK" hidden="1">"c1170"</definedName>
    <definedName name="IQ_SPECIAL_DIV_CF_BR" hidden="1">"c1171"</definedName>
    <definedName name="IQ_SPECIAL_DIV_CF_FIN" hidden="1">"c1172"</definedName>
    <definedName name="IQ_SPECIAL_DIV_CF_INS" hidden="1">"c1173"</definedName>
    <definedName name="IQ_SPECIAL_DIV_CF_REIT" hidden="1">"c1174"</definedName>
    <definedName name="IQ_SPECIAL_DIV_CF_UTI" hidden="1">"c1175"</definedName>
    <definedName name="IQ_ST_DEBT" hidden="1">"c1176"</definedName>
    <definedName name="IQ_ST_DEBT_BNK" hidden="1">"c1177"</definedName>
    <definedName name="IQ_ST_DEBT_BR" hidden="1">"c1178"</definedName>
    <definedName name="IQ_ST_DEBT_FIN" hidden="1">"c1179"</definedName>
    <definedName name="IQ_ST_DEBT_INS" hidden="1">"c1180"</definedName>
    <definedName name="IQ_ST_DEBT_ISSUED" hidden="1">"c1181"</definedName>
    <definedName name="IQ_ST_DEBT_ISSUED_BNK" hidden="1">"c1182"</definedName>
    <definedName name="IQ_ST_DEBT_ISSUED_BR" hidden="1">"c1183"</definedName>
    <definedName name="IQ_ST_DEBT_ISSUED_FIN" hidden="1">"c1184"</definedName>
    <definedName name="IQ_ST_DEBT_ISSUED_INS" hidden="1">"c1185"</definedName>
    <definedName name="IQ_ST_DEBT_ISSUED_REIT" hidden="1">"c1186"</definedName>
    <definedName name="IQ_ST_DEBT_ISSUED_UTI" hidden="1">"c1187"</definedName>
    <definedName name="IQ_ST_DEBT_REIT" hidden="1">"c1188"</definedName>
    <definedName name="IQ_ST_DEBT_REPAID" hidden="1">"c1189"</definedName>
    <definedName name="IQ_ST_DEBT_REPAID_BNK" hidden="1">"c1190"</definedName>
    <definedName name="IQ_ST_DEBT_REPAID_BR" hidden="1">"c1191"</definedName>
    <definedName name="IQ_ST_DEBT_REPAID_FIN" hidden="1">"c1192"</definedName>
    <definedName name="IQ_ST_DEBT_REPAID_INS" hidden="1">"c1193"</definedName>
    <definedName name="IQ_ST_DEBT_REPAID_REIT" hidden="1">"c1194"</definedName>
    <definedName name="IQ_ST_DEBT_REPAID_UTI" hidden="1">"c1195"</definedName>
    <definedName name="IQ_ST_DEBT_UTI" hidden="1">"c1196"</definedName>
    <definedName name="IQ_ST_INVEST" hidden="1">"c1197"</definedName>
    <definedName name="IQ_ST_INVEST_UTI" hidden="1">"c1198"</definedName>
    <definedName name="IQ_ST_NOTE_RECEIV" hidden="1">"c1199"</definedName>
    <definedName name="IQ_STATE" hidden="1">"c1200"</definedName>
    <definedName name="IQ_STATUTORY_SURPLUS" hidden="1">"c1201"</definedName>
    <definedName name="IQ_STOCK_BASED" hidden="1">"c1202"</definedName>
    <definedName name="IQ_STOCK_BASED_CF" hidden="1">"c1203"</definedName>
    <definedName name="IQ_STRIKE_PRICE_ISSUED" hidden="1">"c1645"</definedName>
    <definedName name="IQ_STRIKE_PRICE_OS" hidden="1">"c1646"</definedName>
    <definedName name="IQ_SUB_LEASE_AFTER_FIVE" hidden="1">"c1207"</definedName>
    <definedName name="IQ_SUB_LEASE_INC_CY" hidden="1">"c1208"</definedName>
    <definedName name="IQ_SUB_LEASE_INC_CY1" hidden="1">"c1209"</definedName>
    <definedName name="IQ_SUB_LEASE_INC_CY2" hidden="1">"c1210"</definedName>
    <definedName name="IQ_SUB_LEASE_INC_CY3" hidden="1">"c1211"</definedName>
    <definedName name="IQ_SUB_LEASE_INC_CY4" hidden="1">"c1212"</definedName>
    <definedName name="IQ_SUB_LEASE_NEXT_FIVE" hidden="1">"c1213"</definedName>
    <definedName name="IQ_SVA" hidden="1">"c1214"</definedName>
    <definedName name="IQ_TAX_BENEFIT_OPTIONS" hidden="1">"c1215"</definedName>
    <definedName name="IQ_TAX_EQUIV_NET_INT_INC" hidden="1">"c1216"</definedName>
    <definedName name="IQ_TBV_SHARE" hidden="1">"c1217"</definedName>
    <definedName name="IQ_TEMPLATE" hidden="1">"c1521"</definedName>
    <definedName name="IQ_TENANT" hidden="1">"c1218"</definedName>
    <definedName name="IQ_TEV" hidden="1">"c1219"</definedName>
    <definedName name="IQ_TEV_EBIT" hidden="1">"c1220"</definedName>
    <definedName name="IQ_TEV_EBIT_AVG" hidden="1">"c1221"</definedName>
    <definedName name="IQ_TEV_EBITDA" hidden="1">"c1222"</definedName>
    <definedName name="IQ_TEV_EBITDA_AVG" hidden="1">"c1223"</definedName>
    <definedName name="IQ_TEV_EBITDA_FWD" hidden="1">"c1224"</definedName>
    <definedName name="IQ_TEV_EMPLOYEE_AVG" hidden="1">"c1225"</definedName>
    <definedName name="IQ_TEV_TOTAL_REV" hidden="1">"c1226"</definedName>
    <definedName name="IQ_TEV_TOTAL_REV_AVG" hidden="1">"c1227"</definedName>
    <definedName name="IQ_TEV_TOTAL_REV_FWD" hidden="1">"c1228"</definedName>
    <definedName name="IQ_TIER_ONE_RATIO" hidden="1">"c1229"</definedName>
    <definedName name="IQ_TIME_DEP" hidden="1">"c1230"</definedName>
    <definedName name="IQ_TODAY" hidden="1">0</definedName>
    <definedName name="IQ_TOT_ADJ_INC" hidden="1">"c1616"</definedName>
    <definedName name="IQ_TOTAL_AR_BR" hidden="1">"c1231"</definedName>
    <definedName name="IQ_TOTAL_AR_REIT" hidden="1">"c1232"</definedName>
    <definedName name="IQ_TOTAL_AR_UTI" hidden="1">"c1233"</definedName>
    <definedName name="IQ_TOTAL_ASSETS" hidden="1">"c1234"</definedName>
    <definedName name="IQ_TOTAL_ASSETS_10YR_ANN_GROWTH" hidden="1">"c1235"</definedName>
    <definedName name="IQ_TOTAL_ASSETS_1YR_ANN_GROWTH" hidden="1">"c1236"</definedName>
    <definedName name="IQ_TOTAL_ASSETS_2YR_ANN_GROWTH" hidden="1">"c1237"</definedName>
    <definedName name="IQ_TOTAL_ASSETS_3YR_ANN_GROWTH" hidden="1">"c1238"</definedName>
    <definedName name="IQ_TOTAL_ASSETS_5YR_ANN_GROWTH" hidden="1">"c1239"</definedName>
    <definedName name="IQ_TOTAL_ASSETS_7YR_ANN_GROWTH" hidden="1">"c1240"</definedName>
    <definedName name="IQ_TOTAL_AVG_CE_TOTAL_AVG_ASSETS" hidden="1">"c1241"</definedName>
    <definedName name="IQ_TOTAL_AVG_EQUITY_TOTAL_AVG_ASSETS" hidden="1">"c1242"</definedName>
    <definedName name="IQ_TOTAL_CA" hidden="1">"c1243"</definedName>
    <definedName name="IQ_TOTAL_CAP" hidden="1">"c1507"</definedName>
    <definedName name="IQ_TOTAL_CAPITAL_RATIO" hidden="1">"c1244"</definedName>
    <definedName name="IQ_TOTAL_CASH_DIVID" hidden="1">"c1266"</definedName>
    <definedName name="IQ_TOTAL_CASH_FINAN" hidden="1">"c119"</definedName>
    <definedName name="IQ_TOTAL_CASH_INVEST" hidden="1">"c121"</definedName>
    <definedName name="IQ_TOTAL_CASH_OPER" hidden="1">"c122"</definedName>
    <definedName name="IQ_TOTAL_CL" hidden="1">"c1245"</definedName>
    <definedName name="IQ_TOTAL_COMMON" hidden="1">"c1022"</definedName>
    <definedName name="IQ_TOTAL_COMMON_EQUITY" hidden="1">"c1246"</definedName>
    <definedName name="IQ_TOTAL_CURRENT_ASSETS" hidden="1">"c1243"</definedName>
    <definedName name="IQ_TOTAL_CURRENT_LIAB" hidden="1">"c1245"</definedName>
    <definedName name="IQ_TOTAL_DEBT" hidden="1">"c1247"</definedName>
    <definedName name="IQ_TOTAL_DEBT_CAPITAL" hidden="1">"c1248"</definedName>
    <definedName name="IQ_TOTAL_DEBT_EBITDA" hidden="1">"c1249"</definedName>
    <definedName name="IQ_TOTAL_DEBT_EQUITY" hidden="1">"c1250"</definedName>
    <definedName name="IQ_TOTAL_DEBT_ISSUED" hidden="1">"c1251"</definedName>
    <definedName name="IQ_TOTAL_DEBT_ISSUED_BNK" hidden="1">"c1252"</definedName>
    <definedName name="IQ_TOTAL_DEBT_ISSUED_BR" hidden="1">"c1253"</definedName>
    <definedName name="IQ_TOTAL_DEBT_ISSUED_FIN" hidden="1">"c1254"</definedName>
    <definedName name="IQ_TOTAL_DEBT_ISSUED_REIT" hidden="1">"c1255"</definedName>
    <definedName name="IQ_TOTAL_DEBT_ISSUED_UTI" hidden="1">"c1256"</definedName>
    <definedName name="IQ_TOTAL_DEBT_ISSUES_INS" hidden="1">"c1257"</definedName>
    <definedName name="IQ_TOTAL_DEBT_OVER_EBITDA" hidden="1">"c1249"</definedName>
    <definedName name="IQ_TOTAL_DEBT_OVER_TOTAL_BV" hidden="1">"c1250"</definedName>
    <definedName name="IQ_TOTAL_DEBT_OVER_TOTAL_CAP" hidden="1">"c1248"</definedName>
    <definedName name="IQ_TOTAL_DEBT_REPAID" hidden="1">"c1258"</definedName>
    <definedName name="IQ_TOTAL_DEBT_REPAID_BNK" hidden="1">"c1259"</definedName>
    <definedName name="IQ_TOTAL_DEBT_REPAID_BR" hidden="1">"c1260"</definedName>
    <definedName name="IQ_TOTAL_DEBT_REPAID_FIN" hidden="1">"c1261"</definedName>
    <definedName name="IQ_TOTAL_DEBT_REPAID_INS" hidden="1">"c1262"</definedName>
    <definedName name="IQ_TOTAL_DEBT_REPAID_REIT" hidden="1">"c1263"</definedName>
    <definedName name="IQ_TOTAL_DEBT_REPAID_UTI" hidden="1">"c1264"</definedName>
    <definedName name="IQ_TOTAL_DEPOSITS" hidden="1">"c1265"</definedName>
    <definedName name="IQ_TOTAL_DIV_PAID_CF" hidden="1">"c1266"</definedName>
    <definedName name="IQ_TOTAL_EMPLOYEE" hidden="1">"c1522"</definedName>
    <definedName name="IQ_TOTAL_EQUITY" hidden="1">"c1267"</definedName>
    <definedName name="IQ_TOTAL_EQUITY_10YR_ANN_GROWTH" hidden="1">"c1268"</definedName>
    <definedName name="IQ_TOTAL_EQUITY_1YR_ANN_GROWTH" hidden="1">"c1269"</definedName>
    <definedName name="IQ_TOTAL_EQUITY_2YR_ANN_GROWTH" hidden="1">"c1270"</definedName>
    <definedName name="IQ_TOTAL_EQUITY_3YR_ANN_GROWTH" hidden="1">"c1271"</definedName>
    <definedName name="IQ_TOTAL_EQUITY_5YR_ANN_GROWTH" hidden="1">"c1272"</definedName>
    <definedName name="IQ_TOTAL_EQUITY_7YR_ANN_GROWTH" hidden="1">"c1273"</definedName>
    <definedName name="IQ_TOTAL_EQUITY_ALLOWANCE_TOTAL_LOANS" hidden="1">"c1274"</definedName>
    <definedName name="IQ_TOTAL_INTEREST_EXP" hidden="1">"c591"</definedName>
    <definedName name="IQ_TOTAL_INVENTORY" hidden="1">"c622"</definedName>
    <definedName name="IQ_TOTAL_INVEST" hidden="1">"c1275"</definedName>
    <definedName name="IQ_TOTAL_LIAB" hidden="1">"c1276"</definedName>
    <definedName name="IQ_TOTAL_LIAB_BNK" hidden="1">"c1277"</definedName>
    <definedName name="IQ_TOTAL_LIAB_BR" hidden="1">"c1278"</definedName>
    <definedName name="IQ_TOTAL_LIAB_EQUITY" hidden="1">"c1279"</definedName>
    <definedName name="IQ_TOTAL_LIAB_FIN" hidden="1">"c1280"</definedName>
    <definedName name="IQ_TOTAL_LIAB_INS" hidden="1">"c1281"</definedName>
    <definedName name="IQ_TOTAL_LIAB_REIT" hidden="1">"c1282"</definedName>
    <definedName name="IQ_TOTAL_LIAB_SHAREHOLD" hidden="1">"c1279"</definedName>
    <definedName name="IQ_TOTAL_LIAB_TOTAL_ASSETS" hidden="1">"c1283"</definedName>
    <definedName name="IQ_TOTAL_LONG_DEBT" hidden="1">"c1617"</definedName>
    <definedName name="IQ_TOTAL_OPER_EXP_BR" hidden="1">"c1284"</definedName>
    <definedName name="IQ_TOTAL_OPER_EXP_FIN" hidden="1">"c1285"</definedName>
    <definedName name="IQ_TOTAL_OPER_EXP_INS" hidden="1">"c1286"</definedName>
    <definedName name="IQ_TOTAL_OPER_EXP_REIT" hidden="1">"c1287"</definedName>
    <definedName name="IQ_TOTAL_OPER_EXP_UTI" hidden="1">"c1288"</definedName>
    <definedName name="IQ_TOTAL_OPER_EXPEN" hidden="1">"c1445"</definedName>
    <definedName name="IQ_TOTAL_OTHER_OPER" hidden="1">"c1289"</definedName>
    <definedName name="IQ_TOTAL_PENSION_ASSETS" hidden="1">"c1290"</definedName>
    <definedName name="IQ_TOTAL_PENSION_EXP" hidden="1">"c1291"</definedName>
    <definedName name="IQ_TOTAL_PENSION_OBLIGATION" hidden="1">"c1292"</definedName>
    <definedName name="IQ_TOTAL_RECEIV" hidden="1">"c1293"</definedName>
    <definedName name="IQ_TOTAL_REV" hidden="1">"c1294"</definedName>
    <definedName name="IQ_TOTAL_REV_10YR_ANN_GROWTH" hidden="1">"c1295"</definedName>
    <definedName name="IQ_TOTAL_REV_1YR_ANN_GROWTH" hidden="1">"c1296"</definedName>
    <definedName name="IQ_TOTAL_REV_2YR_ANN_GROWTH" hidden="1">"c1297"</definedName>
    <definedName name="IQ_TOTAL_REV_3YR_ANN_GROWTH" hidden="1">"c1298"</definedName>
    <definedName name="IQ_TOTAL_REV_5YR_ANN_GROWTH" hidden="1">"c1299"</definedName>
    <definedName name="IQ_TOTAL_REV_7YR_ANN_GROWTH" hidden="1">"c1300"</definedName>
    <definedName name="IQ_TOTAL_REV_AS_REPORTED" hidden="1">"c1301"</definedName>
    <definedName name="IQ_TOTAL_REV_BNK" hidden="1">"c1302"</definedName>
    <definedName name="IQ_TOTAL_REV_BR" hidden="1">"c1303"</definedName>
    <definedName name="IQ_TOTAL_REV_EMPLOYEE" hidden="1">"c1304"</definedName>
    <definedName name="IQ_TOTAL_REV_FIN" hidden="1">"c1305"</definedName>
    <definedName name="IQ_TOTAL_REV_INS" hidden="1">"c1306"</definedName>
    <definedName name="IQ_TOTAL_REV_REIT" hidden="1">"c1307"</definedName>
    <definedName name="IQ_TOTAL_REV_UTI" hidden="1">"c1308"</definedName>
    <definedName name="IQ_TOTAL_REVENUE" hidden="1">"c1294"</definedName>
    <definedName name="IQ_TOTAL_SPECIAL" hidden="1">"c1618"</definedName>
    <definedName name="IQ_TOTAL_ST_BORROW" hidden="1">"c1177"</definedName>
    <definedName name="IQ_TOTAL_UNUSUAL" hidden="1">"c1508"</definedName>
    <definedName name="IQ_TRADE_AR" hidden="1">"c40"</definedName>
    <definedName name="IQ_TRADE_PRINCIPAL" hidden="1">"c1309"</definedName>
    <definedName name="IQ_TRADING_ASSETS" hidden="1">"c1310"</definedName>
    <definedName name="IQ_TREASURY" hidden="1">"c1311"</definedName>
    <definedName name="IQ_TREASURY_OTHER_EQUITY" hidden="1">"c1312"</definedName>
    <definedName name="IQ_TREASURY_OTHER_EQUITY_BNK" hidden="1">"c1313"</definedName>
    <definedName name="IQ_TREASURY_OTHER_EQUITY_BR" hidden="1">"c1314"</definedName>
    <definedName name="IQ_TREASURY_OTHER_EQUITY_FIN" hidden="1">"c1315"</definedName>
    <definedName name="IQ_TREASURY_OTHER_EQUITY_INS" hidden="1">"c1316"</definedName>
    <definedName name="IQ_TREASURY_OTHER_EQUITY_REIT" hidden="1">"c1317"</definedName>
    <definedName name="IQ_TREASURY_OTHER_EQUITY_UTI" hidden="1">"c1318"</definedName>
    <definedName name="IQ_TREASURY_STOCK" hidden="1">"c1311"</definedName>
    <definedName name="IQ_TRUST_INC" hidden="1">"c1319"</definedName>
    <definedName name="IQ_TRUST_PREF" hidden="1">"c1320"</definedName>
    <definedName name="IQ_UNEARN_PREMIUM" hidden="1">"c1321"</definedName>
    <definedName name="IQ_UNEARN_REV_CURRENT" hidden="1">"c1322"</definedName>
    <definedName name="IQ_UNEARN_REV_CURRENT_BNK" hidden="1">"c1323"</definedName>
    <definedName name="IQ_UNEARN_REV_CURRENT_BR" hidden="1">"c1324"</definedName>
    <definedName name="IQ_UNEARN_REV_CURRENT_FIN" hidden="1">"c1325"</definedName>
    <definedName name="IQ_UNEARN_REV_CURRENT_INS" hidden="1">"c1326"</definedName>
    <definedName name="IQ_UNEARN_REV_CURRENT_REIT" hidden="1">"c1327"</definedName>
    <definedName name="IQ_UNEARN_REV_CURRENT_UTI" hidden="1">"c1328"</definedName>
    <definedName name="IQ_UNEARN_REV_LT" hidden="1">"c1329"</definedName>
    <definedName name="IQ_UNPAID_CLAIMS" hidden="1">"c1330"</definedName>
    <definedName name="IQ_UNREALIZED_GAIN" hidden="1">"c1619"</definedName>
    <definedName name="IQ_US_GAAP" hidden="1">"c1331"</definedName>
    <definedName name="IQ_UTIL_PPE_NET" hidden="1">"c1620"</definedName>
    <definedName name="IQ_UV_PENSION_LIAB" hidden="1">"c1332"</definedName>
    <definedName name="IQ_VALUE_TRADED_LAST_3MTH" hidden="1">"c1530"</definedName>
    <definedName name="IQ_VALUE_TRADED_LAST_6MTH" hidden="1">"c1531"</definedName>
    <definedName name="IQ_VALUE_TRADED_LAST_MTH" hidden="1">"c1529"</definedName>
    <definedName name="IQ_VALUE_TRADED_LAST_WK" hidden="1">"c1528"</definedName>
    <definedName name="IQ_VALUE_TRADED_LAST_YR" hidden="1">"c1532"</definedName>
    <definedName name="IQ_VOL_LAST_3MTH" hidden="1">"c1525"</definedName>
    <definedName name="IQ_VOL_LAST_6MTH" hidden="1">"c1526"</definedName>
    <definedName name="IQ_VOL_LAST_MTH" hidden="1">"c1524"</definedName>
    <definedName name="IQ_VOL_LAST_WK" hidden="1">"c1523"</definedName>
    <definedName name="IQ_VOL_LAST_YR" hidden="1">"c1527"</definedName>
    <definedName name="IQ_VOLUME" hidden="1">"c1333"</definedName>
    <definedName name="IQ_WEIGHTED_AVG_PRICE" hidden="1">"c1334"</definedName>
    <definedName name="IQ_WIP_INV" hidden="1">"c1335"</definedName>
    <definedName name="IQ_WORKMEN_WRITTEN" hidden="1">"c1336"</definedName>
    <definedName name="IQ_YEARHIGH" hidden="1">"c1337"</definedName>
    <definedName name="IQ_YEARLOW" hidden="1">"c1338"</definedName>
    <definedName name="IQ_YTDMONTH" hidden="1">130000</definedName>
    <definedName name="IQ_Z_SCORE" hidden="1">"c1339"</definedName>
    <definedName name="IsColHidden" hidden="1">FALSE</definedName>
    <definedName name="IsLTMColHidden" hidden="1">FALSE</definedName>
    <definedName name="j" localSheetId="2" hidden="1">{#N/A,#N/A,FALSE,"FRPRD"}</definedName>
    <definedName name="j" localSheetId="3" hidden="1">{#N/A,#N/A,FALSE,"FRPRD"}</definedName>
    <definedName name="j" hidden="1">{#N/A,#N/A,FALSE,"FRPRD"}</definedName>
    <definedName name="jc" localSheetId="2" hidden="1">{#N/A,#N/A,FALSE,"FRPRD"}</definedName>
    <definedName name="jc" localSheetId="3" hidden="1">{#N/A,#N/A,FALSE,"FRPRD"}</definedName>
    <definedName name="jc" hidden="1">{#N/A,#N/A,FALSE,"FRPRD"}</definedName>
    <definedName name="jhc" localSheetId="2" hidden="1">{#N/A,#N/A,FALSE,"F-YLDS";#N/A,#N/A,FALSE,"ASP";#N/A,#N/A,FALSE,"FRPRD"}</definedName>
    <definedName name="jhc" localSheetId="3" hidden="1">{#N/A,#N/A,FALSE,"F-YLDS";#N/A,#N/A,FALSE,"ASP";#N/A,#N/A,FALSE,"FRPRD"}</definedName>
    <definedName name="jhc" hidden="1">{#N/A,#N/A,FALSE,"F-YLDS";#N/A,#N/A,FALSE,"ASP";#N/A,#N/A,FALSE,"FRPRD"}</definedName>
    <definedName name="jhjkk78" localSheetId="2" hidden="1">{#N/A,#N/A,FALSE,"Table of Contents";#N/A,#N/A,FALSE,"Overview";#N/A,#N/A,FALSE,"Data"}</definedName>
    <definedName name="jhjkk78" localSheetId="3" hidden="1">{#N/A,#N/A,FALSE,"Table of Contents";#N/A,#N/A,FALSE,"Overview";#N/A,#N/A,FALSE,"Data"}</definedName>
    <definedName name="jhjkk78" hidden="1">{#N/A,#N/A,FALSE,"Table of Contents";#N/A,#N/A,FALSE,"Overview";#N/A,#N/A,FALSE,"Data"}</definedName>
    <definedName name="jjj" localSheetId="2" hidden="1">{"IS",#N/A,FALSE,"IS";"RPTIS",#N/A,FALSE,"RPTIS";"STATS",#N/A,FALSE,"STATS";"CELL",#N/A,FALSE,"CELL";"BS",#N/A,FALSE,"BS"}</definedName>
    <definedName name="jjj" localSheetId="3" hidden="1">{"IS",#N/A,FALSE,"IS";"RPTIS",#N/A,FALSE,"RPTIS";"STATS",#N/A,FALSE,"STATS";"CELL",#N/A,FALSE,"CELL";"BS",#N/A,FALSE,"BS"}</definedName>
    <definedName name="jjj" hidden="1">{"IS",#N/A,FALSE,"IS";"RPTIS",#N/A,FALSE,"RPTIS";"STATS",#N/A,FALSE,"STATS";"CELL",#N/A,FALSE,"CELL";"BS",#N/A,FALSE,"BS"}</definedName>
    <definedName name="jjjj" localSheetId="2" hidden="1">{"rawdata",#N/A,TRUE,"HKT";"in",#N/A,TRUE,"HKT";"rawdata",#N/A,TRUE,"PTInd";"in",#N/A,TRUE,"PTInd";"rawdata",#N/A,TRUE,"NTT";"in",#N/A,TRUE,"NTT";"rawdata",#N/A,TRUE,"PLD";"in",#N/A,TRUE,"PLD";"rawdata",#N/A,TRUE,"PTTelk";"in",#N/A,TRUE,"PTTelk";"rawdata",#N/A,TRUE,"ST ";"in",#N/A,TRUE,"ST ";"rawdata",#N/A,TRUE,"TAsia";"in",#N/A,TRUE,"TAsia";"rawdata",#N/A,TRUE,"TNZ";"in",#N/A,TRUE,"TNZ";"rawdata",#N/A,TRUE,"TMal";"in",#N/A,TRUE,"TMal";"rawdata",#N/A,TRUE,"TTT";"in",#N/A,TRUE,"TTT";"rawdata",#N/A,TRUE,"Telst";"in",#N/A,TRUE,"Telst"}</definedName>
    <definedName name="jjjj" localSheetId="3" hidden="1">{"rawdata",#N/A,TRUE,"HKT";"in",#N/A,TRUE,"HKT";"rawdata",#N/A,TRUE,"PTInd";"in",#N/A,TRUE,"PTInd";"rawdata",#N/A,TRUE,"NTT";"in",#N/A,TRUE,"NTT";"rawdata",#N/A,TRUE,"PLD";"in",#N/A,TRUE,"PLD";"rawdata",#N/A,TRUE,"PTTelk";"in",#N/A,TRUE,"PTTelk";"rawdata",#N/A,TRUE,"ST ";"in",#N/A,TRUE,"ST ";"rawdata",#N/A,TRUE,"TAsia";"in",#N/A,TRUE,"TAsia";"rawdata",#N/A,TRUE,"TNZ";"in",#N/A,TRUE,"TNZ";"rawdata",#N/A,TRUE,"TMal";"in",#N/A,TRUE,"TMal";"rawdata",#N/A,TRUE,"TTT";"in",#N/A,TRUE,"TTT";"rawdata",#N/A,TRUE,"Telst";"in",#N/A,TRUE,"Telst"}</definedName>
    <definedName name="jjjj" hidden="1">{"rawdata",#N/A,TRUE,"HKT";"in",#N/A,TRUE,"HKT";"rawdata",#N/A,TRUE,"PTInd";"in",#N/A,TRUE,"PTInd";"rawdata",#N/A,TRUE,"NTT";"in",#N/A,TRUE,"NTT";"rawdata",#N/A,TRUE,"PLD";"in",#N/A,TRUE,"PLD";"rawdata",#N/A,TRUE,"PTTelk";"in",#N/A,TRUE,"PTTelk";"rawdata",#N/A,TRUE,"ST ";"in",#N/A,TRUE,"ST ";"rawdata",#N/A,TRUE,"TAsia";"in",#N/A,TRUE,"TAsia";"rawdata",#N/A,TRUE,"TNZ";"in",#N/A,TRUE,"TNZ";"rawdata",#N/A,TRUE,"TMal";"in",#N/A,TRUE,"TMal";"rawdata",#N/A,TRUE,"TTT";"in",#N/A,TRUE,"TTT";"rawdata",#N/A,TRUE,"Telst";"in",#N/A,TRUE,"Telst"}</definedName>
    <definedName name="jk" localSheetId="2" hidden="1">{#N/A,#N/A,FALSE,"FRPRD"}</definedName>
    <definedName name="jk" localSheetId="3" hidden="1">{#N/A,#N/A,FALSE,"FRPRD"}</definedName>
    <definedName name="jk" hidden="1">{#N/A,#N/A,FALSE,"FRPRD"}</definedName>
    <definedName name="k" localSheetId="2" hidden="1">{#N/A,#N/A,FALSE,"FRPRD"}</definedName>
    <definedName name="k" localSheetId="3" hidden="1">{#N/A,#N/A,FALSE,"FRPRD"}</definedName>
    <definedName name="k" hidden="1">{#N/A,#N/A,FALSE,"FRPRD"}</definedName>
    <definedName name="K2_WBEVMODE" hidden="1">-1</definedName>
    <definedName name="kjk7i" localSheetId="2" hidden="1">{#N/A,#N/A,FALSE,"Table of Contents";#N/A,#N/A,FALSE,"Overview";#N/A,#N/A,FALSE,"Data"}</definedName>
    <definedName name="kjk7i" localSheetId="3" hidden="1">{#N/A,#N/A,FALSE,"Table of Contents";#N/A,#N/A,FALSE,"Overview";#N/A,#N/A,FALSE,"Data"}</definedName>
    <definedName name="kjk7i" hidden="1">{#N/A,#N/A,FALSE,"Table of Contents";#N/A,#N/A,FALSE,"Overview";#N/A,#N/A,FALSE,"Data"}</definedName>
    <definedName name="KKK" localSheetId="2" hidden="1">{#N/A,#N/A,FALSE,"Assessment";#N/A,#N/A,FALSE,"Staffing";#N/A,#N/A,FALSE,"Hires";#N/A,#N/A,FALSE,"Assumptions"}</definedName>
    <definedName name="KKK" localSheetId="3" hidden="1">{#N/A,#N/A,FALSE,"Assessment";#N/A,#N/A,FALSE,"Staffing";#N/A,#N/A,FALSE,"Hires";#N/A,#N/A,FALSE,"Assumptions"}</definedName>
    <definedName name="KKK" hidden="1">{#N/A,#N/A,FALSE,"Assessment";#N/A,#N/A,FALSE,"Staffing";#N/A,#N/A,FALSE,"Hires";#N/A,#N/A,FALSE,"Assumptions"}</definedName>
    <definedName name="kkkk" localSheetId="2" hidden="1">{"coverall",#N/A,FALSE,"Definitions";"cover1",#N/A,FALSE,"Definitions";"cover2",#N/A,FALSE,"Definitions";"cover3",#N/A,FALSE,"Definitions";"cover4",#N/A,FALSE,"Definitions";"cover5",#N/A,FALSE,"Definitions";"blank",#N/A,FALSE,"Definitions"}</definedName>
    <definedName name="kkkk" localSheetId="3" hidden="1">{"coverall",#N/A,FALSE,"Definitions";"cover1",#N/A,FALSE,"Definitions";"cover2",#N/A,FALSE,"Definitions";"cover3",#N/A,FALSE,"Definitions";"cover4",#N/A,FALSE,"Definitions";"cover5",#N/A,FALSE,"Definitions";"blank",#N/A,FALSE,"Definitions"}</definedName>
    <definedName name="kkkk" hidden="1">{"coverall",#N/A,FALSE,"Definitions";"cover1",#N/A,FALSE,"Definitions";"cover2",#N/A,FALSE,"Definitions";"cover3",#N/A,FALSE,"Definitions";"cover4",#N/A,FALSE,"Definitions";"cover5",#N/A,FALSE,"Definitions";"blank",#N/A,FALSE,"Definitions"}</definedName>
    <definedName name="l" localSheetId="2" hidden="1">{#N/A,#N/A,TRUE,"Allacciamenti 5 anni";#N/A,#N/A,TRUE,"Carico 5 anni";#N/A,#N/A,TRUE,"Qualità a) 5 anni";#N/A,#N/A,TRUE,"Qualità b) 5 anni";#N/A,#N/A,TRUE,"Impatto ambientale 5 anni";#N/A,#N/A,TRUE,"Adeg. tecnico 5 anni"}</definedName>
    <definedName name="l" localSheetId="3" hidden="1">{#N/A,#N/A,TRUE,"Allacciamenti 5 anni";#N/A,#N/A,TRUE,"Carico 5 anni";#N/A,#N/A,TRUE,"Qualità a) 5 anni";#N/A,#N/A,TRUE,"Qualità b) 5 anni";#N/A,#N/A,TRUE,"Impatto ambientale 5 anni";#N/A,#N/A,TRUE,"Adeg. tecnico 5 anni"}</definedName>
    <definedName name="l" hidden="1">{#N/A,#N/A,TRUE,"Allacciamenti 5 anni";#N/A,#N/A,TRUE,"Carico 5 anni";#N/A,#N/A,TRUE,"Qualità a) 5 anni";#N/A,#N/A,TRUE,"Qualità b) 5 anni";#N/A,#N/A,TRUE,"Impatto ambientale 5 anni";#N/A,#N/A,TRUE,"Adeg. tecnico 5 anni"}</definedName>
    <definedName name="lffml98" localSheetId="2" hidden="1">{#N/A,#N/A,FALSE,"Table of Contents";#N/A,#N/A,FALSE,"Overview";#N/A,#N/A,FALSE,"Data"}</definedName>
    <definedName name="lffml98" localSheetId="3" hidden="1">{#N/A,#N/A,FALSE,"Table of Contents";#N/A,#N/A,FALSE,"Overview";#N/A,#N/A,FALSE,"Data"}</definedName>
    <definedName name="lffml98" hidden="1">{#N/A,#N/A,FALSE,"Table of Contents";#N/A,#N/A,FALSE,"Overview";#N/A,#N/A,FALSE,"Data"}</definedName>
    <definedName name="lhjku78" localSheetId="2" hidden="1">{#N/A,#N/A,FALSE,"Table of Contents";#N/A,#N/A,FALSE,"Overview";#N/A,#N/A,FALSE,"Data"}</definedName>
    <definedName name="lhjku78" localSheetId="3" hidden="1">{#N/A,#N/A,FALSE,"Table of Contents";#N/A,#N/A,FALSE,"Overview";#N/A,#N/A,FALSE,"Data"}</definedName>
    <definedName name="lhjku78" hidden="1">{#N/A,#N/A,FALSE,"Table of Contents";#N/A,#N/A,FALSE,"Overview";#N/A,#N/A,FALSE,"Data"}</definedName>
    <definedName name="ListOffset" hidden="1">1</definedName>
    <definedName name="liyugt" localSheetId="2" hidden="1">{"Side 1",#N/A,FALSE,"Hovedark";"Valuation",#N/A,FALSE,"Valuation";"Side 2",#N/A,FALSE,"Hovedark";"Cash Flow",#N/A,FALSE,"Hovedark";"Bidrag",#N/A,FALSE,"Bidrag"}</definedName>
    <definedName name="liyugt" localSheetId="3" hidden="1">{"Side 1",#N/A,FALSE,"Hovedark";"Valuation",#N/A,FALSE,"Valuation";"Side 2",#N/A,FALSE,"Hovedark";"Cash Flow",#N/A,FALSE,"Hovedark";"Bidrag",#N/A,FALSE,"Bidrag"}</definedName>
    <definedName name="liyugt" hidden="1">{"Side 1",#N/A,FALSE,"Hovedark";"Valuation",#N/A,FALSE,"Valuation";"Side 2",#N/A,FALSE,"Hovedark";"Cash Flow",#N/A,FALSE,"Hovedark";"Bidrag",#N/A,FALSE,"Bidrag"}</definedName>
    <definedName name="lll" localSheetId="2" hidden="1">{"Area1",#N/A,TRUE,"Obiettivo";"Area2",#N/A,TRUE,"Dati per Direzione"}</definedName>
    <definedName name="lll" localSheetId="3" hidden="1">{"Area1",#N/A,TRUE,"Obiettivo";"Area2",#N/A,TRUE,"Dati per Direzione"}</definedName>
    <definedName name="lll" hidden="1">{"Area1",#N/A,TRUE,"Obiettivo";"Area2",#N/A,TRUE,"Dati per Direzione"}</definedName>
    <definedName name="lllf" localSheetId="2" hidden="1">{#N/A,#N/A,FALSE,"ORIX CSC"}</definedName>
    <definedName name="lllf" localSheetId="3" hidden="1">{#N/A,#N/A,FALSE,"ORIX CSC"}</definedName>
    <definedName name="lllf" hidden="1">{#N/A,#N/A,FALSE,"ORIX CSC"}</definedName>
    <definedName name="lllllq" localSheetId="2" hidden="1">{#N/A,#N/A,FALSE,"BNSF";#N/A,#N/A,FALSE,"KC";#N/A,#N/A,FALSE,"KCws";#N/A,#N/A,FALSE,"MergKC";#N/A,#N/A,FALSE,"CredStwKC";#N/A,#N/A,FALSE,"SP";#N/A,#N/A,FALSE,"SPws";#N/A,#N/A,FALSE,"MergSP";#N/A,#N/A,FALSE,"CredStwSP";#N/A,#N/A,FALSE,"SPbrkup";#N/A,#N/A,FALSE,"SPwBNSFws";#N/A,#N/A,FALSE,"MergSPwBNSF";#N/A,#N/A,FALSE,"CredStSPwBNSF (2)";#N/A,#N/A,FALSE,"SPwKCws (2)";#N/A,#N/A,FALSE,"MergSPwKC (2)";#N/A,#N/A,FALSE,"CredStKCwSP";#N/A,#N/A,FALSE,"ILL";#N/A,#N/A,FALSE,"SPwILLws";#N/A,#N/A,FALSE,"CredStILLwSP";#N/A,#N/A,FALSE,"MergSPwILL";#N/A,#N/A,FALSE,"CredStILLwSP";#N/A,#N/A,FALSE,"Conrail";#N/A,#N/A,FALSE,"CONws";#N/A,#N/A,FALSE,"MergCON";#N/A,#N/A,FALSE,"CredStwCON";#N/A,#N/A,FALSE,"SPwCONws ";#N/A,#N/A,FALSE,"MergSPwCON";#N/A,#N/A,FALSE,"CredStILLwCON";#N/A,#N/A,FALSE,"SPws (2)";#N/A,#N/A,FALSE,"MergSP (2)";#N/A,#N/A,FALSE,"CredStwSP (2)";#N/A,#N/A,FALSE,"CSX";#N/A,#N/A,FALSE,"CSXws";#N/A,#N/A,FALSE,"MergCSX";#N/A,#N/A,FALSE,"CredStwCSX";#N/A,#N/A,FALSE,"Norfolk";#N/A,#N/A,FALSE,"NORws";#N/A,#N/A,FALSE,"MergNOR";#N/A,#N/A,FALSE,"CredStwNOR";#N/A,#N/A,FALSE,"NORwCONws";#N/A,#N/A,FALSE,"MergNORwCON"}</definedName>
    <definedName name="lllllq" localSheetId="3" hidden="1">{#N/A,#N/A,FALSE,"BNSF";#N/A,#N/A,FALSE,"KC";#N/A,#N/A,FALSE,"KCws";#N/A,#N/A,FALSE,"MergKC";#N/A,#N/A,FALSE,"CredStwKC";#N/A,#N/A,FALSE,"SP";#N/A,#N/A,FALSE,"SPws";#N/A,#N/A,FALSE,"MergSP";#N/A,#N/A,FALSE,"CredStwSP";#N/A,#N/A,FALSE,"SPbrkup";#N/A,#N/A,FALSE,"SPwBNSFws";#N/A,#N/A,FALSE,"MergSPwBNSF";#N/A,#N/A,FALSE,"CredStSPwBNSF (2)";#N/A,#N/A,FALSE,"SPwKCws (2)";#N/A,#N/A,FALSE,"MergSPwKC (2)";#N/A,#N/A,FALSE,"CredStKCwSP";#N/A,#N/A,FALSE,"ILL";#N/A,#N/A,FALSE,"SPwILLws";#N/A,#N/A,FALSE,"CredStILLwSP";#N/A,#N/A,FALSE,"MergSPwILL";#N/A,#N/A,FALSE,"CredStILLwSP";#N/A,#N/A,FALSE,"Conrail";#N/A,#N/A,FALSE,"CONws";#N/A,#N/A,FALSE,"MergCON";#N/A,#N/A,FALSE,"CredStwCON";#N/A,#N/A,FALSE,"SPwCONws ";#N/A,#N/A,FALSE,"MergSPwCON";#N/A,#N/A,FALSE,"CredStILLwCON";#N/A,#N/A,FALSE,"SPws (2)";#N/A,#N/A,FALSE,"MergSP (2)";#N/A,#N/A,FALSE,"CredStwSP (2)";#N/A,#N/A,FALSE,"CSX";#N/A,#N/A,FALSE,"CSXws";#N/A,#N/A,FALSE,"MergCSX";#N/A,#N/A,FALSE,"CredStwCSX";#N/A,#N/A,FALSE,"Norfolk";#N/A,#N/A,FALSE,"NORws";#N/A,#N/A,FALSE,"MergNOR";#N/A,#N/A,FALSE,"CredStwNOR";#N/A,#N/A,FALSE,"NORwCONws";#N/A,#N/A,FALSE,"MergNORwCON"}</definedName>
    <definedName name="lllllq" hidden="1">{#N/A,#N/A,FALSE,"BNSF";#N/A,#N/A,FALSE,"KC";#N/A,#N/A,FALSE,"KCws";#N/A,#N/A,FALSE,"MergKC";#N/A,#N/A,FALSE,"CredStwKC";#N/A,#N/A,FALSE,"SP";#N/A,#N/A,FALSE,"SPws";#N/A,#N/A,FALSE,"MergSP";#N/A,#N/A,FALSE,"CredStwSP";#N/A,#N/A,FALSE,"SPbrkup";#N/A,#N/A,FALSE,"SPwBNSFws";#N/A,#N/A,FALSE,"MergSPwBNSF";#N/A,#N/A,FALSE,"CredStSPwBNSF (2)";#N/A,#N/A,FALSE,"SPwKCws (2)";#N/A,#N/A,FALSE,"MergSPwKC (2)";#N/A,#N/A,FALSE,"CredStKCwSP";#N/A,#N/A,FALSE,"ILL";#N/A,#N/A,FALSE,"SPwILLws";#N/A,#N/A,FALSE,"CredStILLwSP";#N/A,#N/A,FALSE,"MergSPwILL";#N/A,#N/A,FALSE,"CredStILLwSP";#N/A,#N/A,FALSE,"Conrail";#N/A,#N/A,FALSE,"CONws";#N/A,#N/A,FALSE,"MergCON";#N/A,#N/A,FALSE,"CredStwCON";#N/A,#N/A,FALSE,"SPwCONws ";#N/A,#N/A,FALSE,"MergSPwCON";#N/A,#N/A,FALSE,"CredStILLwCON";#N/A,#N/A,FALSE,"SPws (2)";#N/A,#N/A,FALSE,"MergSP (2)";#N/A,#N/A,FALSE,"CredStwSP (2)";#N/A,#N/A,FALSE,"CSX";#N/A,#N/A,FALSE,"CSXws";#N/A,#N/A,FALSE,"MergCSX";#N/A,#N/A,FALSE,"CredStwCSX";#N/A,#N/A,FALSE,"Norfolk";#N/A,#N/A,FALSE,"NORws";#N/A,#N/A,FALSE,"MergNOR";#N/A,#N/A,FALSE,"CredStwNOR";#N/A,#N/A,FALSE,"NORwCONws";#N/A,#N/A,FALSE,"MergNORwCON"}</definedName>
    <definedName name="luhdbv85645" localSheetId="2" hidden="1">{#N/A,#N/A,FALSE,"Table of Contents";#N/A,#N/A,FALSE,"Overview";#N/A,#N/A,FALSE,"Data"}</definedName>
    <definedName name="luhdbv85645" localSheetId="3" hidden="1">{#N/A,#N/A,FALSE,"Table of Contents";#N/A,#N/A,FALSE,"Overview";#N/A,#N/A,FALSE,"Data"}</definedName>
    <definedName name="luhdbv85645" hidden="1">{#N/A,#N/A,FALSE,"Table of Contents";#N/A,#N/A,FALSE,"Overview";#N/A,#N/A,FALSE,"Data"}</definedName>
    <definedName name="m" localSheetId="2" hidden="1">{#N/A,#N/A,FALSE,"F-YLDS";#N/A,#N/A,FALSE,"ASP";#N/A,#N/A,FALSE,"FRPRD"}</definedName>
    <definedName name="m" localSheetId="3" hidden="1">{#N/A,#N/A,FALSE,"F-YLDS";#N/A,#N/A,FALSE,"ASP";#N/A,#N/A,FALSE,"FRPRD"}</definedName>
    <definedName name="m" hidden="1">{#N/A,#N/A,FALSE,"F-YLDS";#N/A,#N/A,FALSE,"ASP";#N/A,#N/A,FALSE,"FRPRD"}</definedName>
    <definedName name="maggio" localSheetId="2" hidden="1">{"Area1",#N/A,TRUE,"Obiettivo";"Area2",#N/A,TRUE,"Dati per Direzione"}</definedName>
    <definedName name="maggio" localSheetId="3" hidden="1">{"Area1",#N/A,TRUE,"Obiettivo";"Area2",#N/A,TRUE,"Dati per Direzione"}</definedName>
    <definedName name="maggio" hidden="1">{"Area1",#N/A,TRUE,"Obiettivo";"Area2",#N/A,TRUE,"Dati per Direzione"}</definedName>
    <definedName name="MJJ" localSheetId="2" hidden="1">{"Area1",#N/A,TRUE,"Obiettivo";"Area2",#N/A,TRUE,"Dati per Direzione"}</definedName>
    <definedName name="MJJ" localSheetId="3" hidden="1">{"Area1",#N/A,TRUE,"Obiettivo";"Area2",#N/A,TRUE,"Dati per Direzione"}</definedName>
    <definedName name="MJJ" hidden="1">{"Area1",#N/A,TRUE,"Obiettivo";"Area2",#N/A,TRUE,"Dati per Direzione"}</definedName>
    <definedName name="mmmm" localSheetId="2" hidden="1">{#N/A,#N/A,TRUE,"Allacciamenti 5 anni";#N/A,#N/A,TRUE,"Carico 5 anni";#N/A,#N/A,TRUE,"Qualità a) 5 anni";#N/A,#N/A,TRUE,"Qualità b) 5 anni";#N/A,#N/A,TRUE,"Impatto ambientale 5 anni";#N/A,#N/A,TRUE,"Adeg. tecnico 5 anni"}</definedName>
    <definedName name="mmmm" localSheetId="3" hidden="1">{#N/A,#N/A,TRUE,"Allacciamenti 5 anni";#N/A,#N/A,TRUE,"Carico 5 anni";#N/A,#N/A,TRUE,"Qualità a) 5 anni";#N/A,#N/A,TRUE,"Qualità b) 5 anni";#N/A,#N/A,TRUE,"Impatto ambientale 5 anni";#N/A,#N/A,TRUE,"Adeg. tecnico 5 anni"}</definedName>
    <definedName name="mmmm" hidden="1">{#N/A,#N/A,TRUE,"Allacciamenti 5 anni";#N/A,#N/A,TRUE,"Carico 5 anni";#N/A,#N/A,TRUE,"Qualità a) 5 anni";#N/A,#N/A,TRUE,"Qualità b) 5 anni";#N/A,#N/A,TRUE,"Impatto ambientale 5 anni";#N/A,#N/A,TRUE,"Adeg. tecnico 5 anni"}</definedName>
    <definedName name="Motorola_Label_2" localSheetId="2" hidden="1">#REF!</definedName>
    <definedName name="Motorola_Label_2" localSheetId="3" hidden="1">#REF!</definedName>
    <definedName name="Motorola_Label_2" hidden="1">#REF!</definedName>
    <definedName name="msarrrr" localSheetId="2" hidden="1">{#N/A,#N/A,TRUE,"Allacciamenti 5 anni";#N/A,#N/A,TRUE,"Carico 5 anni";#N/A,#N/A,TRUE,"Qualità a) 5 anni";#N/A,#N/A,TRUE,"Qualità b) 5 anni";#N/A,#N/A,TRUE,"Impatto ambientale 5 anni";#N/A,#N/A,TRUE,"Adeg. tecnico 5 anni"}</definedName>
    <definedName name="msarrrr" localSheetId="3" hidden="1">{#N/A,#N/A,TRUE,"Allacciamenti 5 anni";#N/A,#N/A,TRUE,"Carico 5 anni";#N/A,#N/A,TRUE,"Qualità a) 5 anni";#N/A,#N/A,TRUE,"Qualità b) 5 anni";#N/A,#N/A,TRUE,"Impatto ambientale 5 anni";#N/A,#N/A,TRUE,"Adeg. tecnico 5 anni"}</definedName>
    <definedName name="msarrrr" hidden="1">{#N/A,#N/A,TRUE,"Allacciamenti 5 anni";#N/A,#N/A,TRUE,"Carico 5 anni";#N/A,#N/A,TRUE,"Qualità a) 5 anni";#N/A,#N/A,TRUE,"Qualità b) 5 anni";#N/A,#N/A,TRUE,"Impatto ambientale 5 anni";#N/A,#N/A,TRUE,"Adeg. tecnico 5 anni"}</definedName>
    <definedName name="n" localSheetId="2" hidden="1">{#N/A,#N/A,TRUE,"Allacciamenti 5 anni";#N/A,#N/A,TRUE,"Carico 5 anni";#N/A,#N/A,TRUE,"Qualità a) 5 anni";#N/A,#N/A,TRUE,"Qualità b) 5 anni";#N/A,#N/A,TRUE,"Impatto ambientale 5 anni";#N/A,#N/A,TRUE,"Adeg. tecnico 5 anni"}</definedName>
    <definedName name="n" localSheetId="3" hidden="1">{#N/A,#N/A,TRUE,"Allacciamenti 5 anni";#N/A,#N/A,TRUE,"Carico 5 anni";#N/A,#N/A,TRUE,"Qualità a) 5 anni";#N/A,#N/A,TRUE,"Qualità b) 5 anni";#N/A,#N/A,TRUE,"Impatto ambientale 5 anni";#N/A,#N/A,TRUE,"Adeg. tecnico 5 anni"}</definedName>
    <definedName name="n" hidden="1">{#N/A,#N/A,TRUE,"Allacciamenti 5 anni";#N/A,#N/A,TRUE,"Carico 5 anni";#N/A,#N/A,TRUE,"Qualità a) 5 anni";#N/A,#N/A,TRUE,"Qualità b) 5 anni";#N/A,#N/A,TRUE,"Impatto ambientale 5 anni";#N/A,#N/A,TRUE,"Adeg. tecnico 5 anni"}</definedName>
    <definedName name="newbel" localSheetId="2" hidden="1">{"IS",#N/A,FALSE,"IS";"RPTIS",#N/A,FALSE,"RPTIS";"STATS",#N/A,FALSE,"STATS";"CELL",#N/A,FALSE,"CELL";"BS",#N/A,FALSE,"BS"}</definedName>
    <definedName name="newbel" localSheetId="3" hidden="1">{"IS",#N/A,FALSE,"IS";"RPTIS",#N/A,FALSE,"RPTIS";"STATS",#N/A,FALSE,"STATS";"CELL",#N/A,FALSE,"CELL";"BS",#N/A,FALSE,"BS"}</definedName>
    <definedName name="newbel" hidden="1">{"IS",#N/A,FALSE,"IS";"RPTIS",#N/A,FALSE,"RPTIS";"STATS",#N/A,FALSE,"STATS";"CELL",#N/A,FALSE,"CELL";"BS",#N/A,FALSE,"BS"}</definedName>
    <definedName name="NEWwrn.ALL" localSheetId="2" hidden="1">{#N/A,#N/A,FALSE,"DCF";#N/A,#N/A,FALSE,"WACC";#N/A,#N/A,FALSE,"Sales_EBIT";#N/A,#N/A,FALSE,"Capex_Depreciation";#N/A,#N/A,FALSE,"WC";#N/A,#N/A,FALSE,"Interest";#N/A,#N/A,FALSE,"Assumptions"}</definedName>
    <definedName name="NEWwrn.ALL" localSheetId="3" hidden="1">{#N/A,#N/A,FALSE,"DCF";#N/A,#N/A,FALSE,"WACC";#N/A,#N/A,FALSE,"Sales_EBIT";#N/A,#N/A,FALSE,"Capex_Depreciation";#N/A,#N/A,FALSE,"WC";#N/A,#N/A,FALSE,"Interest";#N/A,#N/A,FALSE,"Assumptions"}</definedName>
    <definedName name="NEWwrn.ALL" hidden="1">{#N/A,#N/A,FALSE,"DCF";#N/A,#N/A,FALSE,"WACC";#N/A,#N/A,FALSE,"Sales_EBIT";#N/A,#N/A,FALSE,"Capex_Depreciation";#N/A,#N/A,FALSE,"WC";#N/A,#N/A,FALSE,"Interest";#N/A,#N/A,FALSE,"Assumptions"}</definedName>
    <definedName name="NEWwrn.ALL.Ge" localSheetId="2" hidden="1">{#N/A,#N/A,FALSE,"DCF";#N/A,#N/A,FALSE,"WACC";#N/A,#N/A,FALSE,"Sales_EBIT";#N/A,#N/A,FALSE,"Capex_Depreciation";#N/A,#N/A,FALSE,"WC";#N/A,#N/A,FALSE,"Interest";#N/A,#N/A,FALSE,"Assumptions"}</definedName>
    <definedName name="NEWwrn.ALL.Ge" localSheetId="3" hidden="1">{#N/A,#N/A,FALSE,"DCF";#N/A,#N/A,FALSE,"WACC";#N/A,#N/A,FALSE,"Sales_EBIT";#N/A,#N/A,FALSE,"Capex_Depreciation";#N/A,#N/A,FALSE,"WC";#N/A,#N/A,FALSE,"Interest";#N/A,#N/A,FALSE,"Assumptions"}</definedName>
    <definedName name="NEWwrn.ALL.Ge" hidden="1">{#N/A,#N/A,FALSE,"DCF";#N/A,#N/A,FALSE,"WACC";#N/A,#N/A,FALSE,"Sales_EBIT";#N/A,#N/A,FALSE,"Capex_Depreciation";#N/A,#N/A,FALSE,"WC";#N/A,#N/A,FALSE,"Interest";#N/A,#N/A,FALSE,"Assumptions"}</definedName>
    <definedName name="NEWwrn.old" localSheetId="2" hidden="1">{#N/A,#N/A,FALSE,"DCF";#N/A,#N/A,FALSE,"WACC";#N/A,#N/A,FALSE,"Sales_EBIT";#N/A,#N/A,FALSE,"Capex_Depreciation";#N/A,#N/A,FALSE,"WC";#N/A,#N/A,FALSE,"Interest";#N/A,#N/A,FALSE,"Assumptions"}</definedName>
    <definedName name="NEWwrn.old" localSheetId="3" hidden="1">{#N/A,#N/A,FALSE,"DCF";#N/A,#N/A,FALSE,"WACC";#N/A,#N/A,FALSE,"Sales_EBIT";#N/A,#N/A,FALSE,"Capex_Depreciation";#N/A,#N/A,FALSE,"WC";#N/A,#N/A,FALSE,"Interest";#N/A,#N/A,FALSE,"Assumptions"}</definedName>
    <definedName name="NEWwrn.old" hidden="1">{#N/A,#N/A,FALSE,"DCF";#N/A,#N/A,FALSE,"WACC";#N/A,#N/A,FALSE,"Sales_EBIT";#N/A,#N/A,FALSE,"Capex_Depreciation";#N/A,#N/A,FALSE,"WC";#N/A,#N/A,FALSE,"Interest";#N/A,#N/A,FALSE,"Assumptions"}</definedName>
    <definedName name="nn" localSheetId="2" hidden="1">{#N/A,#N/A,TRUE,"Allacciamenti 5 anni";#N/A,#N/A,TRUE,"Carico 5 anni";#N/A,#N/A,TRUE,"Qualità a) 5 anni";#N/A,#N/A,TRUE,"Qualità b) 5 anni";#N/A,#N/A,TRUE,"Impatto ambientale 5 anni";#N/A,#N/A,TRUE,"Adeg. tecnico 5 anni"}</definedName>
    <definedName name="nn" localSheetId="3" hidden="1">{#N/A,#N/A,TRUE,"Allacciamenti 5 anni";#N/A,#N/A,TRUE,"Carico 5 anni";#N/A,#N/A,TRUE,"Qualità a) 5 anni";#N/A,#N/A,TRUE,"Qualità b) 5 anni";#N/A,#N/A,TRUE,"Impatto ambientale 5 anni";#N/A,#N/A,TRUE,"Adeg. tecnico 5 anni"}</definedName>
    <definedName name="nn" hidden="1">{#N/A,#N/A,TRUE,"Allacciamenti 5 anni";#N/A,#N/A,TRUE,"Carico 5 anni";#N/A,#N/A,TRUE,"Qualità a) 5 anni";#N/A,#N/A,TRUE,"Qualità b) 5 anni";#N/A,#N/A,TRUE,"Impatto ambientale 5 anni";#N/A,#N/A,TRUE,"Adeg. tecnico 5 anni"}</definedName>
    <definedName name="nnnn" localSheetId="2" hidden="1">{#N/A,#N/A,TRUE,"Allacciamenti 5 anni";#N/A,#N/A,TRUE,"Carico 5 anni";#N/A,#N/A,TRUE,"Qualità a) 5 anni";#N/A,#N/A,TRUE,"Qualità b) 5 anni";#N/A,#N/A,TRUE,"Impatto ambientale 5 anni";#N/A,#N/A,TRUE,"Adeg. tecnico 5 anni"}</definedName>
    <definedName name="nnnn" localSheetId="3" hidden="1">{#N/A,#N/A,TRUE,"Allacciamenti 5 anni";#N/A,#N/A,TRUE,"Carico 5 anni";#N/A,#N/A,TRUE,"Qualità a) 5 anni";#N/A,#N/A,TRUE,"Qualità b) 5 anni";#N/A,#N/A,TRUE,"Impatto ambientale 5 anni";#N/A,#N/A,TRUE,"Adeg. tecnico 5 anni"}</definedName>
    <definedName name="nnnn" hidden="1">{#N/A,#N/A,TRUE,"Allacciamenti 5 anni";#N/A,#N/A,TRUE,"Carico 5 anni";#N/A,#N/A,TRUE,"Qualità a) 5 anni";#N/A,#N/A,TRUE,"Qualità b) 5 anni";#N/A,#N/A,TRUE,"Impatto ambientale 5 anni";#N/A,#N/A,TRUE,"Adeg. tecnico 5 anni"}</definedName>
    <definedName name="o" localSheetId="2" hidden="1">{#N/A,#N/A,FALSE,"FRPRD"}</definedName>
    <definedName name="o" localSheetId="3" hidden="1">{#N/A,#N/A,FALSE,"FRPRD"}</definedName>
    <definedName name="o" hidden="1">{#N/A,#N/A,FALSE,"FRPRD"}</definedName>
    <definedName name="oh" localSheetId="2" hidden="1">{"Area1",#N/A,TRUE,"Obiettivo";"Area2",#N/A,TRUE,"Dati per Direzione"}</definedName>
    <definedName name="oh" localSheetId="3" hidden="1">{"Area1",#N/A,TRUE,"Obiettivo";"Area2",#N/A,TRUE,"Dati per Direzione"}</definedName>
    <definedName name="oh" hidden="1">{"Area1",#N/A,TRUE,"Obiettivo";"Area2",#N/A,TRUE,"Dati per Direzione"}</definedName>
    <definedName name="ol" localSheetId="2" hidden="1">{#N/A,#N/A,FALSE,"F-YLDS";#N/A,#N/A,FALSE,"ASP";#N/A,#N/A,FALSE,"FRPRD"}</definedName>
    <definedName name="ol" localSheetId="3" hidden="1">{#N/A,#N/A,FALSE,"F-YLDS";#N/A,#N/A,FALSE,"ASP";#N/A,#N/A,FALSE,"FRPRD"}</definedName>
    <definedName name="ol" hidden="1">{#N/A,#N/A,FALSE,"F-YLDS";#N/A,#N/A,FALSE,"ASP";#N/A,#N/A,FALSE,"FRPRD"}</definedName>
    <definedName name="ooo" localSheetId="2" hidden="1">{#N/A,#N/A,TRUE,"Allacciamenti 5 anni";#N/A,#N/A,TRUE,"Carico 5 anni";#N/A,#N/A,TRUE,"Qualità a) 5 anni";#N/A,#N/A,TRUE,"Qualità b) 5 anni";#N/A,#N/A,TRUE,"Impatto ambientale 5 anni";#N/A,#N/A,TRUE,"Adeg. tecnico 5 anni"}</definedName>
    <definedName name="ooo" localSheetId="3" hidden="1">{#N/A,#N/A,TRUE,"Allacciamenti 5 anni";#N/A,#N/A,TRUE,"Carico 5 anni";#N/A,#N/A,TRUE,"Qualità a) 5 anni";#N/A,#N/A,TRUE,"Qualità b) 5 anni";#N/A,#N/A,TRUE,"Impatto ambientale 5 anni";#N/A,#N/A,TRUE,"Adeg. tecnico 5 anni"}</definedName>
    <definedName name="ooo" hidden="1">{#N/A,#N/A,TRUE,"Allacciamenti 5 anni";#N/A,#N/A,TRUE,"Carico 5 anni";#N/A,#N/A,TRUE,"Qualità a) 5 anni";#N/A,#N/A,TRUE,"Qualità b) 5 anni";#N/A,#N/A,TRUE,"Impatto ambientale 5 anni";#N/A,#N/A,TRUE,"Adeg. tecnico 5 anni"}</definedName>
    <definedName name="p" localSheetId="2" hidden="1">{#N/A,#N/A,FALSE,"FRPRD"}</definedName>
    <definedName name="p" localSheetId="3" hidden="1">{#N/A,#N/A,FALSE,"FRPRD"}</definedName>
    <definedName name="p" hidden="1">{#N/A,#N/A,FALSE,"FRPRD"}</definedName>
    <definedName name="P2_LAT" localSheetId="2" hidden="1">{#N/A,#N/A,TRUE,"Allacciamenti 5 anni";#N/A,#N/A,TRUE,"Carico 5 anni";#N/A,#N/A,TRUE,"Qualità a) 5 anni";#N/A,#N/A,TRUE,"Qualità b) 5 anni";#N/A,#N/A,TRUE,"Impatto ambientale 5 anni";#N/A,#N/A,TRUE,"Adeg. tecnico 5 anni"}</definedName>
    <definedName name="P2_LAT" localSheetId="3" hidden="1">{#N/A,#N/A,TRUE,"Allacciamenti 5 anni";#N/A,#N/A,TRUE,"Carico 5 anni";#N/A,#N/A,TRUE,"Qualità a) 5 anni";#N/A,#N/A,TRUE,"Qualità b) 5 anni";#N/A,#N/A,TRUE,"Impatto ambientale 5 anni";#N/A,#N/A,TRUE,"Adeg. tecnico 5 anni"}</definedName>
    <definedName name="P2_LAT" hidden="1">{#N/A,#N/A,TRUE,"Allacciamenti 5 anni";#N/A,#N/A,TRUE,"Carico 5 anni";#N/A,#N/A,TRUE,"Qualità a) 5 anni";#N/A,#N/A,TRUE,"Qualità b) 5 anni";#N/A,#N/A,TRUE,"Impatto ambientale 5 anni";#N/A,#N/A,TRUE,"Adeg. tecnico 5 anni"}</definedName>
    <definedName name="pipp1" localSheetId="2" hidden="1">{#N/A,#N/A,TRUE,"Allacciamenti 5 anni";#N/A,#N/A,TRUE,"Carico 5 anni";#N/A,#N/A,TRUE,"Qualità a) 5 anni";#N/A,#N/A,TRUE,"Qualità b) 5 anni";#N/A,#N/A,TRUE,"Impatto ambientale 5 anni";#N/A,#N/A,TRUE,"Adeg. tecnico 5 anni"}</definedName>
    <definedName name="pipp1" localSheetId="3" hidden="1">{#N/A,#N/A,TRUE,"Allacciamenti 5 anni";#N/A,#N/A,TRUE,"Carico 5 anni";#N/A,#N/A,TRUE,"Qualità a) 5 anni";#N/A,#N/A,TRUE,"Qualità b) 5 anni";#N/A,#N/A,TRUE,"Impatto ambientale 5 anni";#N/A,#N/A,TRUE,"Adeg. tecnico 5 anni"}</definedName>
    <definedName name="pipp1" hidden="1">{#N/A,#N/A,TRUE,"Allacciamenti 5 anni";#N/A,#N/A,TRUE,"Carico 5 anni";#N/A,#N/A,TRUE,"Qualità a) 5 anni";#N/A,#N/A,TRUE,"Qualità b) 5 anni";#N/A,#N/A,TRUE,"Impatto ambientale 5 anni";#N/A,#N/A,TRUE,"Adeg. tecnico 5 anni"}</definedName>
    <definedName name="PIPPO1" localSheetId="2" hidden="1">{#N/A,#N/A,TRUE,"Allacciamenti 5 anni";#N/A,#N/A,TRUE,"Carico 5 anni";#N/A,#N/A,TRUE,"Qualità a) 5 anni";#N/A,#N/A,TRUE,"Qualità b) 5 anni";#N/A,#N/A,TRUE,"Impatto ambientale 5 anni";#N/A,#N/A,TRUE,"Adeg. tecnico 5 anni"}</definedName>
    <definedName name="PIPPO1" localSheetId="3" hidden="1">{#N/A,#N/A,TRUE,"Allacciamenti 5 anni";#N/A,#N/A,TRUE,"Carico 5 anni";#N/A,#N/A,TRUE,"Qualità a) 5 anni";#N/A,#N/A,TRUE,"Qualità b) 5 anni";#N/A,#N/A,TRUE,"Impatto ambientale 5 anni";#N/A,#N/A,TRUE,"Adeg. tecnico 5 anni"}</definedName>
    <definedName name="PIPPO1" hidden="1">{#N/A,#N/A,TRUE,"Allacciamenti 5 anni";#N/A,#N/A,TRUE,"Carico 5 anni";#N/A,#N/A,TRUE,"Qualità a) 5 anni";#N/A,#N/A,TRUE,"Qualità b) 5 anni";#N/A,#N/A,TRUE,"Impatto ambientale 5 anni";#N/A,#N/A,TRUE,"Adeg. tecnico 5 anni"}</definedName>
    <definedName name="pl" localSheetId="2" hidden="1">{#N/A,#N/A,FALSE,"FRPRD"}</definedName>
    <definedName name="pl" localSheetId="3" hidden="1">{#N/A,#N/A,FALSE,"FRPRD"}</definedName>
    <definedName name="pl" hidden="1">{#N/A,#N/A,FALSE,"FRPRD"}</definedName>
    <definedName name="poi" localSheetId="2" hidden="1">{"Area1",#N/A,TRUE,"Obiettivo";"Area2",#N/A,TRUE,"Dati per Direzione"}</definedName>
    <definedName name="poi" localSheetId="3" hidden="1">{"Area1",#N/A,TRUE,"Obiettivo";"Area2",#N/A,TRUE,"Dati per Direzione"}</definedName>
    <definedName name="poi" hidden="1">{"Area1",#N/A,TRUE,"Obiettivo";"Area2",#N/A,TRUE,"Dati per Direzione"}</definedName>
    <definedName name="por" localSheetId="2" hidden="1">{#N/A,#N/A,TRUE,"Assumptions";#N/A,#N/A,TRUE,"Op Projection";#N/A,#N/A,TRUE,"Capital";#N/A,#N/A,TRUE,"Income";#N/A,#N/A,TRUE,"Balance";#N/A,#N/A,TRUE,"Sources&amp;Uses"}</definedName>
    <definedName name="por" localSheetId="3" hidden="1">{#N/A,#N/A,TRUE,"Assumptions";#N/A,#N/A,TRUE,"Op Projection";#N/A,#N/A,TRUE,"Capital";#N/A,#N/A,TRUE,"Income";#N/A,#N/A,TRUE,"Balance";#N/A,#N/A,TRUE,"Sources&amp;Uses"}</definedName>
    <definedName name="por" hidden="1">{#N/A,#N/A,TRUE,"Assumptions";#N/A,#N/A,TRUE,"Op Projection";#N/A,#N/A,TRUE,"Capital";#N/A,#N/A,TRUE,"Income";#N/A,#N/A,TRUE,"Balance";#N/A,#N/A,TRUE,"Sources&amp;Uses"}</definedName>
    <definedName name="pox" localSheetId="2" hidden="1">{"Area1",#N/A,TRUE,"Obiettivo";"Area2",#N/A,TRUE,"Dati per Direzione"}</definedName>
    <definedName name="pox" localSheetId="3" hidden="1">{"Area1",#N/A,TRUE,"Obiettivo";"Area2",#N/A,TRUE,"Dati per Direzione"}</definedName>
    <definedName name="pox" hidden="1">{"Area1",#N/A,TRUE,"Obiettivo";"Area2",#N/A,TRUE,"Dati per Direzione"}</definedName>
    <definedName name="pp" localSheetId="2" hidden="1">{#N/A,#N/A,TRUE,"Allacciamenti 5 anni";#N/A,#N/A,TRUE,"Carico 5 anni";#N/A,#N/A,TRUE,"Qualità a) 5 anni";#N/A,#N/A,TRUE,"Qualità b) 5 anni";#N/A,#N/A,TRUE,"Impatto ambientale 5 anni";#N/A,#N/A,TRUE,"Adeg. tecnico 5 anni"}</definedName>
    <definedName name="pp" localSheetId="3" hidden="1">{#N/A,#N/A,TRUE,"Allacciamenti 5 anni";#N/A,#N/A,TRUE,"Carico 5 anni";#N/A,#N/A,TRUE,"Qualità a) 5 anni";#N/A,#N/A,TRUE,"Qualità b) 5 anni";#N/A,#N/A,TRUE,"Impatto ambientale 5 anni";#N/A,#N/A,TRUE,"Adeg. tecnico 5 anni"}</definedName>
    <definedName name="pp" hidden="1">{#N/A,#N/A,TRUE,"Allacciamenti 5 anni";#N/A,#N/A,TRUE,"Carico 5 anni";#N/A,#N/A,TRUE,"Qualità a) 5 anni";#N/A,#N/A,TRUE,"Qualità b) 5 anni";#N/A,#N/A,TRUE,"Impatto ambientale 5 anni";#N/A,#N/A,TRUE,"Adeg. tecnico 5 anni"}</definedName>
    <definedName name="ppp" localSheetId="2" hidden="1">{#N/A,#N/A,TRUE,"Allacciamenti 5 anni";#N/A,#N/A,TRUE,"Carico 5 anni";#N/A,#N/A,TRUE,"Qualità a) 5 anni";#N/A,#N/A,TRUE,"Qualità b) 5 anni";#N/A,#N/A,TRUE,"Impatto ambientale 5 anni";#N/A,#N/A,TRUE,"Adeg. tecnico 5 anni"}</definedName>
    <definedName name="ppp" localSheetId="3" hidden="1">{#N/A,#N/A,TRUE,"Allacciamenti 5 anni";#N/A,#N/A,TRUE,"Carico 5 anni";#N/A,#N/A,TRUE,"Qualità a) 5 anni";#N/A,#N/A,TRUE,"Qualità b) 5 anni";#N/A,#N/A,TRUE,"Impatto ambientale 5 anni";#N/A,#N/A,TRUE,"Adeg. tecnico 5 anni"}</definedName>
    <definedName name="ppp" hidden="1">{#N/A,#N/A,TRUE,"Allacciamenti 5 anni";#N/A,#N/A,TRUE,"Carico 5 anni";#N/A,#N/A,TRUE,"Qualità a) 5 anni";#N/A,#N/A,TRUE,"Qualità b) 5 anni";#N/A,#N/A,TRUE,"Impatto ambientale 5 anni";#N/A,#N/A,TRUE,"Adeg. tecnico 5 anni"}</definedName>
    <definedName name="ppppppp" localSheetId="2" hidden="1">{"mgmt forecast",#N/A,FALSE,"Mgmt Forecast";"dcf table",#N/A,FALSE,"Mgmt Forecast";"sensitivity",#N/A,FALSE,"Mgmt Forecast";"table inputs",#N/A,FALSE,"Mgmt Forecast";"calculations",#N/A,FALSE,"Mgmt Forecast"}</definedName>
    <definedName name="ppppppp" localSheetId="3" hidden="1">{"mgmt forecast",#N/A,FALSE,"Mgmt Forecast";"dcf table",#N/A,FALSE,"Mgmt Forecast";"sensitivity",#N/A,FALSE,"Mgmt Forecast";"table inputs",#N/A,FALSE,"Mgmt Forecast";"calculations",#N/A,FALSE,"Mgmt Forecast"}</definedName>
    <definedName name="ppppppp" hidden="1">{"mgmt forecast",#N/A,FALSE,"Mgmt Forecast";"dcf table",#N/A,FALSE,"Mgmt Forecast";"sensitivity",#N/A,FALSE,"Mgmt Forecast";"table inputs",#N/A,FALSE,"Mgmt Forecast";"calculations",#N/A,FALSE,"Mgmt Forecast"}</definedName>
    <definedName name="Product_list">IFERROR(_xlfn._xlws.FILTER(Lists!$C$17:$C$25,Lists!$B$17:$B$25=Summary!$B$6),"Select sector first")</definedName>
    <definedName name="PROGETTI" localSheetId="2" hidden="1">{"Area1",#N/A,TRUE,"Obiettivo";"Area2",#N/A,TRUE,"Dati per Direzione"}</definedName>
    <definedName name="PROGETTI" localSheetId="3" hidden="1">{"Area1",#N/A,TRUE,"Obiettivo";"Area2",#N/A,TRUE,"Dati per Direzione"}</definedName>
    <definedName name="PROGETTI" hidden="1">{"Area1",#N/A,TRUE,"Obiettivo";"Area2",#N/A,TRUE,"Dati per Direzione"}</definedName>
    <definedName name="q" localSheetId="2" hidden="1">{#N/A,#N/A,FALSE,"FRPRD"}</definedName>
    <definedName name="q" localSheetId="3" hidden="1">{#N/A,#N/A,FALSE,"FRPRD"}</definedName>
    <definedName name="q" hidden="1">{#N/A,#N/A,FALSE,"FRPRD"}</definedName>
    <definedName name="qa" localSheetId="2" hidden="1">{#N/A,#N/A,FALSE,"FRPRD"}</definedName>
    <definedName name="qa" localSheetId="3" hidden="1">{#N/A,#N/A,FALSE,"FRPRD"}</definedName>
    <definedName name="qa" hidden="1">{#N/A,#N/A,FALSE,"FRPRD"}</definedName>
    <definedName name="qqqqq" localSheetId="2" hidden="1">{TRUE,TRUE,-1.25,-15.5,604.5,369,FALSE,FALSE,TRUE,TRUE,0,1,83,1,38,4,5,4,TRUE,TRUE,3,TRUE,1,TRUE,75,"Swvu.inputs._.raw._.data.","ACwvu.inputs._.raw._.data.",#N/A,FALSE,FALSE,0.5,0.5,0.5,0.5,2,"&amp;F","&amp;A&amp;RPage &amp;P",FALSE,FALSE,FALSE,FALSE,1,60,#N/A,#N/A,"=R1C61:R53C89","=C1:C5",#N/A,#N/A,FALSE,FALSE,FALSE,1,600,600,FALSE,FALSE,TRUE,TRUE,TRUE}</definedName>
    <definedName name="qqqqq" localSheetId="3" hidden="1">{TRUE,TRUE,-1.25,-15.5,604.5,369,FALSE,FALSE,TRUE,TRUE,0,1,83,1,38,4,5,4,TRUE,TRUE,3,TRUE,1,TRUE,75,"Swvu.inputs._.raw._.data.","ACwvu.inputs._.raw._.data.",#N/A,FALSE,FALSE,0.5,0.5,0.5,0.5,2,"&amp;F","&amp;A&amp;RPage &amp;P",FALSE,FALSE,FALSE,FALSE,1,60,#N/A,#N/A,"=R1C61:R53C89","=C1:C5",#N/A,#N/A,FALSE,FALSE,FALSE,1,600,600,FALSE,FALSE,TRUE,TRUE,TRUE}</definedName>
    <definedName name="qqqqq" hidden="1">{TRUE,TRUE,-1.25,-15.5,604.5,369,FALSE,FALSE,TRUE,TRUE,0,1,83,1,38,4,5,4,TRUE,TRUE,3,TRUE,1,TRUE,75,"Swvu.inputs._.raw._.data.","ACwvu.inputs._.raw._.data.",#N/A,FALSE,FALSE,0.5,0.5,0.5,0.5,2,"&amp;F","&amp;A&amp;RPage &amp;P",FALSE,FALSE,FALSE,FALSE,1,60,#N/A,#N/A,"=R1C61:R53C89","=C1:C5",#N/A,#N/A,FALSE,FALSE,FALSE,1,600,600,FALSE,FALSE,TRUE,TRUE,TRUE}</definedName>
    <definedName name="qqqqqqqqq" localSheetId="2" hidden="1">{TRUE,TRUE,-1.25,-15.5,604.5,369,FALSE,FALSE,TRUE,TRUE,0,1,83,1,38,4,5,4,TRUE,TRUE,3,TRUE,1,TRUE,75,"Swvu.inputs._.raw._.data.","ACwvu.inputs._.raw._.data.",#N/A,FALSE,FALSE,0.5,0.5,0.5,0.5,2,"&amp;F","&amp;A&amp;RPage &amp;P",FALSE,FALSE,FALSE,FALSE,1,60,#N/A,#N/A,"=R1C61:R53C89","=C1:C5",#N/A,#N/A,FALSE,FALSE,FALSE,1,600,600,FALSE,FALSE,TRUE,TRUE,TRUE}</definedName>
    <definedName name="qqqqqqqqq" localSheetId="3" hidden="1">{TRUE,TRUE,-1.25,-15.5,604.5,369,FALSE,FALSE,TRUE,TRUE,0,1,83,1,38,4,5,4,TRUE,TRUE,3,TRUE,1,TRUE,75,"Swvu.inputs._.raw._.data.","ACwvu.inputs._.raw._.data.",#N/A,FALSE,FALSE,0.5,0.5,0.5,0.5,2,"&amp;F","&amp;A&amp;RPage &amp;P",FALSE,FALSE,FALSE,FALSE,1,60,#N/A,#N/A,"=R1C61:R53C89","=C1:C5",#N/A,#N/A,FALSE,FALSE,FALSE,1,600,600,FALSE,FALSE,TRUE,TRUE,TRUE}</definedName>
    <definedName name="qqqqqqqqq" hidden="1">{TRUE,TRUE,-1.25,-15.5,604.5,369,FALSE,FALSE,TRUE,TRUE,0,1,83,1,38,4,5,4,TRUE,TRUE,3,TRUE,1,TRUE,75,"Swvu.inputs._.raw._.data.","ACwvu.inputs._.raw._.data.",#N/A,FALSE,FALSE,0.5,0.5,0.5,0.5,2,"&amp;F","&amp;A&amp;RPage &amp;P",FALSE,FALSE,FALSE,FALSE,1,60,#N/A,#N/A,"=R1C61:R53C89","=C1:C5",#N/A,#N/A,FALSE,FALSE,FALSE,1,600,600,FALSE,FALSE,TRUE,TRUE,TRUE}</definedName>
    <definedName name="qqqqqqqqqqq" localSheetId="2" hidden="1">{TRUE,TRUE,-1.25,-15.5,604.5,369,FALSE,FALSE,TRUE,TRUE,0,1,#N/A,1,#N/A,20.5555555555556,28.9285714285714,1,FALSE,FALSE,3,TRUE,1,FALSE,80,"Swvu.summary1.","ACwvu.summary1.",#N/A,FALSE,FALSE,0.5,0.5,0.5,0.5,2,"&amp;F","&amp;L&amp;D&amp;C&amp;A&amp;RPage &amp;P",TRUE,FALSE,FALSE,FALSE,1,50,#N/A,#N/A,"=R1C1:R55C31",FALSE,#N/A,#N/A,FALSE,FALSE,TRUE,1,600,600,FALSE,FALSE,TRUE,TRUE,TRUE}</definedName>
    <definedName name="qqqqqqqqqqq" localSheetId="3" hidden="1">{TRUE,TRUE,-1.25,-15.5,604.5,369,FALSE,FALSE,TRUE,TRUE,0,1,#N/A,1,#N/A,20.5555555555556,28.9285714285714,1,FALSE,FALSE,3,TRUE,1,FALSE,80,"Swvu.summary1.","ACwvu.summary1.",#N/A,FALSE,FALSE,0.5,0.5,0.5,0.5,2,"&amp;F","&amp;L&amp;D&amp;C&amp;A&amp;RPage &amp;P",TRUE,FALSE,FALSE,FALSE,1,50,#N/A,#N/A,"=R1C1:R55C31",FALSE,#N/A,#N/A,FALSE,FALSE,TRUE,1,600,600,FALSE,FALSE,TRUE,TRUE,TRUE}</definedName>
    <definedName name="qqqqqqqqqqq" hidden="1">{TRUE,TRUE,-1.25,-15.5,604.5,369,FALSE,FALSE,TRUE,TRUE,0,1,#N/A,1,#N/A,20.5555555555556,28.9285714285714,1,FALSE,FALSE,3,TRUE,1,FALSE,80,"Swvu.summary1.","ACwvu.summary1.",#N/A,FALSE,FALSE,0.5,0.5,0.5,0.5,2,"&amp;F","&amp;L&amp;D&amp;C&amp;A&amp;RPage &amp;P",TRUE,FALSE,FALSE,FALSE,1,50,#N/A,#N/A,"=R1C1:R55C31",FALSE,#N/A,#N/A,FALSE,FALSE,TRUE,1,600,600,FALSE,FALSE,TRUE,TRUE,TRUE}</definedName>
    <definedName name="qqqqqqqqqqqq" localSheetId="2" hidden="1">{TRUE,TRUE,-1.25,-15.5,604.5,369,FALSE,FALSE,TRUE,TRUE,0,1,#N/A,41,#N/A,20.5555555555556,27.0714285714286,1,FALSE,FALSE,3,TRUE,1,FALSE,80,"Swvu.summary2.","ACwvu.summary2.",#N/A,FALSE,FALSE,0.5,0.5,0.5,0.5,2,"&amp;F","&amp;A&amp;RPage &amp;P",TRUE,FALSE,FALSE,FALSE,1,50,#N/A,#N/A,"=R56C1:R103C31",FALSE,#N/A,#N/A,FALSE,FALSE,TRUE,1,600,600,FALSE,FALSE,TRUE,TRUE,TRUE}</definedName>
    <definedName name="qqqqqqqqqqqq" localSheetId="3" hidden="1">{TRUE,TRUE,-1.25,-15.5,604.5,369,FALSE,FALSE,TRUE,TRUE,0,1,#N/A,41,#N/A,20.5555555555556,27.0714285714286,1,FALSE,FALSE,3,TRUE,1,FALSE,80,"Swvu.summary2.","ACwvu.summary2.",#N/A,FALSE,FALSE,0.5,0.5,0.5,0.5,2,"&amp;F","&amp;A&amp;RPage &amp;P",TRUE,FALSE,FALSE,FALSE,1,50,#N/A,#N/A,"=R56C1:R103C31",FALSE,#N/A,#N/A,FALSE,FALSE,TRUE,1,600,600,FALSE,FALSE,TRUE,TRUE,TRUE}</definedName>
    <definedName name="qqqqqqqqqqqq" hidden="1">{TRUE,TRUE,-1.25,-15.5,604.5,369,FALSE,FALSE,TRUE,TRUE,0,1,#N/A,41,#N/A,20.5555555555556,27.0714285714286,1,FALSE,FALSE,3,TRUE,1,FALSE,80,"Swvu.summary2.","ACwvu.summary2.",#N/A,FALSE,FALSE,0.5,0.5,0.5,0.5,2,"&amp;F","&amp;A&amp;RPage &amp;P",TRUE,FALSE,FALSE,FALSE,1,50,#N/A,#N/A,"=R56C1:R103C31",FALSE,#N/A,#N/A,FALSE,FALSE,TRUE,1,600,600,FALSE,FALSE,TRUE,TRUE,TRUE}</definedName>
    <definedName name="qqqqqqqqqqqqqq" localSheetId="2" hidden="1">{TRUE,TRUE,-1.25,-15.5,604.5,369,FALSE,FALSE,TRUE,TRUE,0,1,#N/A,91,#N/A,20.5555555555556,24.8571428571429,1,FALSE,FALSE,3,TRUE,1,FALSE,80,"Swvu.summary3.","ACwvu.summary3.",#N/A,FALSE,FALSE,0.5,0.5,0.5,0.5,2,"&amp;F","&amp;A&amp;RPage &amp;P",TRUE,FALSE,FALSE,FALSE,1,50,#N/A,#N/A,"=R104C1:R153C31",FALSE,#N/A,#N/A,FALSE,FALSE,TRUE,1,600,600,FALSE,FALSE,TRUE,TRUE,TRUE}</definedName>
    <definedName name="qqqqqqqqqqqqqq" localSheetId="3" hidden="1">{TRUE,TRUE,-1.25,-15.5,604.5,369,FALSE,FALSE,TRUE,TRUE,0,1,#N/A,91,#N/A,20.5555555555556,24.8571428571429,1,FALSE,FALSE,3,TRUE,1,FALSE,80,"Swvu.summary3.","ACwvu.summary3.",#N/A,FALSE,FALSE,0.5,0.5,0.5,0.5,2,"&amp;F","&amp;A&amp;RPage &amp;P",TRUE,FALSE,FALSE,FALSE,1,50,#N/A,#N/A,"=R104C1:R153C31",FALSE,#N/A,#N/A,FALSE,FALSE,TRUE,1,600,600,FALSE,FALSE,TRUE,TRUE,TRUE}</definedName>
    <definedName name="qqqqqqqqqqqqqq" hidden="1">{TRUE,TRUE,-1.25,-15.5,604.5,369,FALSE,FALSE,TRUE,TRUE,0,1,#N/A,91,#N/A,20.5555555555556,24.8571428571429,1,FALSE,FALSE,3,TRUE,1,FALSE,80,"Swvu.summary3.","ACwvu.summary3.",#N/A,FALSE,FALSE,0.5,0.5,0.5,0.5,2,"&amp;F","&amp;A&amp;RPage &amp;P",TRUE,FALSE,FALSE,FALSE,1,50,#N/A,#N/A,"=R104C1:R153C31",FALSE,#N/A,#N/A,FALSE,FALSE,TRUE,1,600,600,FALSE,FALSE,TRUE,TRUE,TRUE}</definedName>
    <definedName name="question" localSheetId="2" hidden="1">{#N/A,#N/A,TRUE,"Assumptions";#N/A,#N/A,TRUE,"Op Projection";#N/A,#N/A,TRUE,"Capital";#N/A,#N/A,TRUE,"Income";#N/A,#N/A,TRUE,"Balance";#N/A,#N/A,TRUE,"Sources&amp;Uses"}</definedName>
    <definedName name="question" localSheetId="3" hidden="1">{#N/A,#N/A,TRUE,"Assumptions";#N/A,#N/A,TRUE,"Op Projection";#N/A,#N/A,TRUE,"Capital";#N/A,#N/A,TRUE,"Income";#N/A,#N/A,TRUE,"Balance";#N/A,#N/A,TRUE,"Sources&amp;Uses"}</definedName>
    <definedName name="question" hidden="1">{#N/A,#N/A,TRUE,"Assumptions";#N/A,#N/A,TRUE,"Op Projection";#N/A,#N/A,TRUE,"Capital";#N/A,#N/A,TRUE,"Income";#N/A,#N/A,TRUE,"Balance";#N/A,#N/A,TRUE,"Sources&amp;Uses"}</definedName>
    <definedName name="qw" localSheetId="2" hidden="1">{#N/A,#N/A,FALSE,"F-YLDS";#N/A,#N/A,FALSE,"ASP";#N/A,#N/A,FALSE,"FRPRD"}</definedName>
    <definedName name="qw" localSheetId="3" hidden="1">{#N/A,#N/A,FALSE,"F-YLDS";#N/A,#N/A,FALSE,"ASP";#N/A,#N/A,FALSE,"FRPRD"}</definedName>
    <definedName name="qw" hidden="1">{#N/A,#N/A,FALSE,"F-YLDS";#N/A,#N/A,FALSE,"ASP";#N/A,#N/A,FALSE,"FRPRD"}</definedName>
    <definedName name="qwdcxa" localSheetId="2" hidden="1">{#N/A,#N/A,FALSE,"Report Print"}</definedName>
    <definedName name="qwdcxa" localSheetId="3" hidden="1">{#N/A,#N/A,FALSE,"Report Print"}</definedName>
    <definedName name="qwdcxa" hidden="1">{#N/A,#N/A,FALSE,"Report Print"}</definedName>
    <definedName name="qwdqwdqwd" localSheetId="2" hidden="1">{#N/A,#N/A,TRUE,"Allacciamenti 5 anni";#N/A,#N/A,TRUE,"Carico 5 anni";#N/A,#N/A,TRUE,"Qualità a) 5 anni";#N/A,#N/A,TRUE,"Qualità b) 5 anni";#N/A,#N/A,TRUE,"Impatto ambientale 5 anni";#N/A,#N/A,TRUE,"Adeg. tecnico 5 anni"}</definedName>
    <definedName name="qwdqwdqwd" localSheetId="3" hidden="1">{#N/A,#N/A,TRUE,"Allacciamenti 5 anni";#N/A,#N/A,TRUE,"Carico 5 anni";#N/A,#N/A,TRUE,"Qualità a) 5 anni";#N/A,#N/A,TRUE,"Qualità b) 5 anni";#N/A,#N/A,TRUE,"Impatto ambientale 5 anni";#N/A,#N/A,TRUE,"Adeg. tecnico 5 anni"}</definedName>
    <definedName name="qwdqwdqwd" hidden="1">{#N/A,#N/A,TRUE,"Allacciamenti 5 anni";#N/A,#N/A,TRUE,"Carico 5 anni";#N/A,#N/A,TRUE,"Qualità a) 5 anni";#N/A,#N/A,TRUE,"Qualità b) 5 anni";#N/A,#N/A,TRUE,"Impatto ambientale 5 anni";#N/A,#N/A,TRUE,"Adeg. tecnico 5 anni"}</definedName>
    <definedName name="qwer" localSheetId="2" hidden="1">{#N/A,#N/A,TRUE,"Assumptions";#N/A,#N/A,TRUE,"Op Projection";#N/A,#N/A,TRUE,"Capital";#N/A,#N/A,TRUE,"Income";#N/A,#N/A,TRUE,"Balance";#N/A,#N/A,TRUE,"Sources&amp;Uses"}</definedName>
    <definedName name="qwer" localSheetId="3" hidden="1">{#N/A,#N/A,TRUE,"Assumptions";#N/A,#N/A,TRUE,"Op Projection";#N/A,#N/A,TRUE,"Capital";#N/A,#N/A,TRUE,"Income";#N/A,#N/A,TRUE,"Balance";#N/A,#N/A,TRUE,"Sources&amp;Uses"}</definedName>
    <definedName name="qwer" hidden="1">{#N/A,#N/A,TRUE,"Assumptions";#N/A,#N/A,TRUE,"Op Projection";#N/A,#N/A,TRUE,"Capital";#N/A,#N/A,TRUE,"Income";#N/A,#N/A,TRUE,"Balance";#N/A,#N/A,TRUE,"Sources&amp;Uses"}</definedName>
    <definedName name="qwqqqq" localSheetId="2" hidden="1">{"IS",#N/A,FALSE,"IS";"RPTIS",#N/A,FALSE,"RPTIS";"STATS",#N/A,FALSE,"STATS";"BS",#N/A,FALSE,"BS"}</definedName>
    <definedName name="qwqqqq" localSheetId="3" hidden="1">{"IS",#N/A,FALSE,"IS";"RPTIS",#N/A,FALSE,"RPTIS";"STATS",#N/A,FALSE,"STATS";"BS",#N/A,FALSE,"BS"}</definedName>
    <definedName name="qwqqqq" hidden="1">{"IS",#N/A,FALSE,"IS";"RPTIS",#N/A,FALSE,"RPTIS";"STATS",#N/A,FALSE,"STATS";"BS",#N/A,FALSE,"BS"}</definedName>
    <definedName name="raffa" localSheetId="2" hidden="1">{#N/A,#N/A,TRUE,"Allacciamenti 5 anni";#N/A,#N/A,TRUE,"Carico 5 anni";#N/A,#N/A,TRUE,"Qualità a) 5 anni";#N/A,#N/A,TRUE,"Qualità b) 5 anni";#N/A,#N/A,TRUE,"Impatto ambientale 5 anni";#N/A,#N/A,TRUE,"Adeg. tecnico 5 anni"}</definedName>
    <definedName name="raffa" localSheetId="3" hidden="1">{#N/A,#N/A,TRUE,"Allacciamenti 5 anni";#N/A,#N/A,TRUE,"Carico 5 anni";#N/A,#N/A,TRUE,"Qualità a) 5 anni";#N/A,#N/A,TRUE,"Qualità b) 5 anni";#N/A,#N/A,TRUE,"Impatto ambientale 5 anni";#N/A,#N/A,TRUE,"Adeg. tecnico 5 anni"}</definedName>
    <definedName name="raffa" hidden="1">{#N/A,#N/A,TRUE,"Allacciamenti 5 anni";#N/A,#N/A,TRUE,"Carico 5 anni";#N/A,#N/A,TRUE,"Qualità a) 5 anni";#N/A,#N/A,TRUE,"Qualità b) 5 anni";#N/A,#N/A,TRUE,"Impatto ambientale 5 anni";#N/A,#N/A,TRUE,"Adeg. tecnico 5 anni"}</definedName>
    <definedName name="reqwr" localSheetId="2" hidden="1">{"IS",#N/A,FALSE,"IS";"RPTIS",#N/A,FALSE,"RPTIS";"STATS",#N/A,FALSE,"STATS";"CELL",#N/A,FALSE,"CELL";"BS",#N/A,FALSE,"BS"}</definedName>
    <definedName name="reqwr" localSheetId="3" hidden="1">{"IS",#N/A,FALSE,"IS";"RPTIS",#N/A,FALSE,"RPTIS";"STATS",#N/A,FALSE,"STATS";"CELL",#N/A,FALSE,"CELL";"BS",#N/A,FALSE,"BS"}</definedName>
    <definedName name="reqwr" hidden="1">{"IS",#N/A,FALSE,"IS";"RPTIS",#N/A,FALSE,"RPTIS";"STATS",#N/A,FALSE,"STATS";"CELL",#N/A,FALSE,"CELL";"BS",#N/A,FALSE,"BS"}</definedName>
    <definedName name="resources" localSheetId="2" hidden="1">{#N/A,#N/A,FALSE,"Assessment";#N/A,#N/A,FALSE,"Staffing";#N/A,#N/A,FALSE,"Hires";#N/A,#N/A,FALSE,"Assumptions"}</definedName>
    <definedName name="resources" localSheetId="3" hidden="1">{#N/A,#N/A,FALSE,"Assessment";#N/A,#N/A,FALSE,"Staffing";#N/A,#N/A,FALSE,"Hires";#N/A,#N/A,FALSE,"Assumptions"}</definedName>
    <definedName name="resources" hidden="1">{#N/A,#N/A,FALSE,"Assessment";#N/A,#N/A,FALSE,"Staffing";#N/A,#N/A,FALSE,"Hires";#N/A,#N/A,FALSE,"Assumptions"}</definedName>
    <definedName name="rf" localSheetId="2" hidden="1">{#N/A,#N/A,FALSE,"F-YLDS";#N/A,#N/A,FALSE,"ASP";#N/A,#N/A,FALSE,"FRPRD"}</definedName>
    <definedName name="rf" localSheetId="3" hidden="1">{#N/A,#N/A,FALSE,"F-YLDS";#N/A,#N/A,FALSE,"ASP";#N/A,#N/A,FALSE,"FRPRD"}</definedName>
    <definedName name="rf" hidden="1">{#N/A,#N/A,FALSE,"F-YLDS";#N/A,#N/A,FALSE,"ASP";#N/A,#N/A,FALSE,"FRPRD"}</definedName>
    <definedName name="RISKOPP.LA" localSheetId="2" hidden="1">{"VISTA_1",#N/A,FALSE,"GRAFO"}</definedName>
    <definedName name="RISKOPP.LA" localSheetId="3" hidden="1">{"VISTA_1",#N/A,FALSE,"GRAFO"}</definedName>
    <definedName name="RISKOPP.LA" hidden="1">{"VISTA_1",#N/A,FALSE,"GRAFO"}</definedName>
    <definedName name="rng_Ref_Lists.AssetTypes" localSheetId="2" hidden="1" xml:space="preserve"> OFFSET(#REF!, 0, 0,#REF!)</definedName>
    <definedName name="rng_Ref_Lists.AssetTypes" localSheetId="3" hidden="1" xml:space="preserve"> OFFSET(#REF!, 0, 0,#REF!)</definedName>
    <definedName name="rng_Ref_Lists.AssetTypes" hidden="1" xml:space="preserve"> OFFSET(#REF!, 0, 0,#REF!)</definedName>
    <definedName name="rqrq" localSheetId="2" hidden="1">{"test2",#N/A,TRUE,"Prices"}</definedName>
    <definedName name="rqrq" localSheetId="3" hidden="1">{"test2",#N/A,TRUE,"Prices"}</definedName>
    <definedName name="rqrq" hidden="1">{"test2",#N/A,TRUE,"Prices"}</definedName>
    <definedName name="rrr" localSheetId="2" hidden="1">{#N/A,#N/A,TRUE,"Allacciamenti 5 anni";#N/A,#N/A,TRUE,"Carico 5 anni";#N/A,#N/A,TRUE,"Qualità a) 5 anni";#N/A,#N/A,TRUE,"Qualità b) 5 anni";#N/A,#N/A,TRUE,"Impatto ambientale 5 anni";#N/A,#N/A,TRUE,"Adeg. tecnico 5 anni"}</definedName>
    <definedName name="rrr" localSheetId="3" hidden="1">{#N/A,#N/A,TRUE,"Allacciamenti 5 anni";#N/A,#N/A,TRUE,"Carico 5 anni";#N/A,#N/A,TRUE,"Qualità a) 5 anni";#N/A,#N/A,TRUE,"Qualità b) 5 anni";#N/A,#N/A,TRUE,"Impatto ambientale 5 anni";#N/A,#N/A,TRUE,"Adeg. tecnico 5 anni"}</definedName>
    <definedName name="rrr" hidden="1">{#N/A,#N/A,TRUE,"Allacciamenti 5 anni";#N/A,#N/A,TRUE,"Carico 5 anni";#N/A,#N/A,TRUE,"Qualità a) 5 anni";#N/A,#N/A,TRUE,"Qualità b) 5 anni";#N/A,#N/A,TRUE,"Impatto ambientale 5 anni";#N/A,#N/A,TRUE,"Adeg. tecnico 5 anni"}</definedName>
    <definedName name="rrrrr" localSheetId="2" hidden="1">{"Methodology and Sourcing",#N/A,FALSE,"Methodology and Sourcing";"britishtelecom",#N/A,FALSE,"BT out";"CTC",#N/A,FALSE,"CTC out";"DT",#N/A,FALSE,"DT out";"FT",#N/A,FALSE,"FT out";"HKT",#N/A,FALSE,"HKT out";"KPN",#N/A,FALSE,"KPN out";"MATAV",#N/A,FALSE,"MATAV out";"PT Telkom",#N/A,FALSE,"PT Telkom out";"Tel Arg",#N/A,FALSE,"Tel Arg out";"Telef Arg",#N/A,FALSE,"TASA out";"Tel Asia",#N/A,FALSE,"Tel. Asia Out";"T de E",#N/A,FALSE,"T de E out";"Tel Malay",#N/A,FALSE,"Tel Malay out";"TELMEX",#N/A,FALSE,"Telmex out";"TNZ",#N/A,FALSE,"TNZ out";"Telkom SA",#N/A,FALSE,"Telkom SA out";"SPT",#N/A,FALSE,"SPT out";"USA",#N/A,FALSE,"USA out"}</definedName>
    <definedName name="rrrrr" localSheetId="3" hidden="1">{"Methodology and Sourcing",#N/A,FALSE,"Methodology and Sourcing";"britishtelecom",#N/A,FALSE,"BT out";"CTC",#N/A,FALSE,"CTC out";"DT",#N/A,FALSE,"DT out";"FT",#N/A,FALSE,"FT out";"HKT",#N/A,FALSE,"HKT out";"KPN",#N/A,FALSE,"KPN out";"MATAV",#N/A,FALSE,"MATAV out";"PT Telkom",#N/A,FALSE,"PT Telkom out";"Tel Arg",#N/A,FALSE,"Tel Arg out";"Telef Arg",#N/A,FALSE,"TASA out";"Tel Asia",#N/A,FALSE,"Tel. Asia Out";"T de E",#N/A,FALSE,"T de E out";"Tel Malay",#N/A,FALSE,"Tel Malay out";"TELMEX",#N/A,FALSE,"Telmex out";"TNZ",#N/A,FALSE,"TNZ out";"Telkom SA",#N/A,FALSE,"Telkom SA out";"SPT",#N/A,FALSE,"SPT out";"USA",#N/A,FALSE,"USA out"}</definedName>
    <definedName name="rrrrr" hidden="1">{"Methodology and Sourcing",#N/A,FALSE,"Methodology and Sourcing";"britishtelecom",#N/A,FALSE,"BT out";"CTC",#N/A,FALSE,"CTC out";"DT",#N/A,FALSE,"DT out";"FT",#N/A,FALSE,"FT out";"HKT",#N/A,FALSE,"HKT out";"KPN",#N/A,FALSE,"KPN out";"MATAV",#N/A,FALSE,"MATAV out";"PT Telkom",#N/A,FALSE,"PT Telkom out";"Tel Arg",#N/A,FALSE,"Tel Arg out";"Telef Arg",#N/A,FALSE,"TASA out";"Tel Asia",#N/A,FALSE,"Tel. Asia Out";"T de E",#N/A,FALSE,"T de E out";"Tel Malay",#N/A,FALSE,"Tel Malay out";"TELMEX",#N/A,FALSE,"Telmex out";"TNZ",#N/A,FALSE,"TNZ out";"Telkom SA",#N/A,FALSE,"Telkom SA out";"SPT",#N/A,FALSE,"SPT out";"USA",#N/A,FALSE,"USA out"}</definedName>
    <definedName name="sada" localSheetId="2" hidden="1">{#N/A,#N/A,TRUE,"Allacciamenti 5 anni";#N/A,#N/A,TRUE,"Carico 5 anni";#N/A,#N/A,TRUE,"Qualità a) 5 anni";#N/A,#N/A,TRUE,"Qualità b) 5 anni";#N/A,#N/A,TRUE,"Impatto ambientale 5 anni";#N/A,#N/A,TRUE,"Adeg. tecnico 5 anni"}</definedName>
    <definedName name="sada" localSheetId="3" hidden="1">{#N/A,#N/A,TRUE,"Allacciamenti 5 anni";#N/A,#N/A,TRUE,"Carico 5 anni";#N/A,#N/A,TRUE,"Qualità a) 5 anni";#N/A,#N/A,TRUE,"Qualità b) 5 anni";#N/A,#N/A,TRUE,"Impatto ambientale 5 anni";#N/A,#N/A,TRUE,"Adeg. tecnico 5 anni"}</definedName>
    <definedName name="sada" hidden="1">{#N/A,#N/A,TRUE,"Allacciamenti 5 anni";#N/A,#N/A,TRUE,"Carico 5 anni";#N/A,#N/A,TRUE,"Qualità a) 5 anni";#N/A,#N/A,TRUE,"Qualità b) 5 anni";#N/A,#N/A,TRUE,"Impatto ambientale 5 anni";#N/A,#N/A,TRUE,"Adeg. tecnico 5 anni"}</definedName>
    <definedName name="SAPBEXrevision" hidden="1">1</definedName>
    <definedName name="SAPBEXsysID" hidden="1">"BFP"</definedName>
    <definedName name="SAPBEXwbID" hidden="1">"40NTZJ4HSC4TXC7J878FT575W"</definedName>
    <definedName name="sas" localSheetId="2" hidden="1">{"Tariff Comparison",#N/A,FALSE,"Benchmarking";"Tariff Comparison 2",#N/A,FALSE,"Benchmarking";"Tariff Comparison 3",#N/A,FALSE,"Benchmarking"}</definedName>
    <definedName name="sas" localSheetId="3" hidden="1">{"Tariff Comparison",#N/A,FALSE,"Benchmarking";"Tariff Comparison 2",#N/A,FALSE,"Benchmarking";"Tariff Comparison 3",#N/A,FALSE,"Benchmarking"}</definedName>
    <definedName name="sas" hidden="1">{"Tariff Comparison",#N/A,FALSE,"Benchmarking";"Tariff Comparison 2",#N/A,FALSE,"Benchmarking";"Tariff Comparison 3",#N/A,FALSE,"Benchmarking"}</definedName>
    <definedName name="sd" localSheetId="2" hidden="1">{#N/A,#N/A,FALSE,"F-YLDS";#N/A,#N/A,FALSE,"ASP";#N/A,#N/A,FALSE,"FRPRD"}</definedName>
    <definedName name="sd" localSheetId="3" hidden="1">{#N/A,#N/A,FALSE,"F-YLDS";#N/A,#N/A,FALSE,"ASP";#N/A,#N/A,FALSE,"FRPRD"}</definedName>
    <definedName name="sd" hidden="1">{#N/A,#N/A,FALSE,"F-YLDS";#N/A,#N/A,FALSE,"ASP";#N/A,#N/A,FALSE,"FRPRD"}</definedName>
    <definedName name="sda" localSheetId="2" hidden="1">{"'Finale (2)'!$A$2:$C$3"}</definedName>
    <definedName name="sda" localSheetId="3" hidden="1">{"'Finale (2)'!$A$2:$C$3"}</definedName>
    <definedName name="sda" hidden="1">{"'Finale (2)'!$A$2:$C$3"}</definedName>
    <definedName name="sdfaslk" localSheetId="2" hidden="1">{TRUE,TRUE,-1.25,-15.5,604.5,369,FALSE,FALSE,TRUE,TRUE,0,1,83,1,38,4,5,4,TRUE,TRUE,3,TRUE,1,TRUE,75,"Swvu.inputs._.raw._.data.","ACwvu.inputs._.raw._.data.",#N/A,FALSE,FALSE,0.5,0.5,0.5,0.5,2,"&amp;F","&amp;A&amp;RPage &amp;P",FALSE,FALSE,FALSE,FALSE,1,60,#N/A,#N/A,"=R1C61:R53C89","=C1:C5",#N/A,#N/A,FALSE,FALSE,FALSE,1,600,600,FALSE,FALSE,TRUE,TRUE,TRUE}</definedName>
    <definedName name="sdfaslk" localSheetId="3" hidden="1">{TRUE,TRUE,-1.25,-15.5,604.5,369,FALSE,FALSE,TRUE,TRUE,0,1,83,1,38,4,5,4,TRUE,TRUE,3,TRUE,1,TRUE,75,"Swvu.inputs._.raw._.data.","ACwvu.inputs._.raw._.data.",#N/A,FALSE,FALSE,0.5,0.5,0.5,0.5,2,"&amp;F","&amp;A&amp;RPage &amp;P",FALSE,FALSE,FALSE,FALSE,1,60,#N/A,#N/A,"=R1C61:R53C89","=C1:C5",#N/A,#N/A,FALSE,FALSE,FALSE,1,600,600,FALSE,FALSE,TRUE,TRUE,TRUE}</definedName>
    <definedName name="sdfaslk" hidden="1">{TRUE,TRUE,-1.25,-15.5,604.5,369,FALSE,FALSE,TRUE,TRUE,0,1,83,1,38,4,5,4,TRUE,TRUE,3,TRUE,1,TRUE,75,"Swvu.inputs._.raw._.data.","ACwvu.inputs._.raw._.data.",#N/A,FALSE,FALSE,0.5,0.5,0.5,0.5,2,"&amp;F","&amp;A&amp;RPage &amp;P",FALSE,FALSE,FALSE,FALSE,1,60,#N/A,#N/A,"=R1C61:R53C89","=C1:C5",#N/A,#N/A,FALSE,FALSE,FALSE,1,600,600,FALSE,FALSE,TRUE,TRUE,TRUE}</definedName>
    <definedName name="sdsd" localSheetId="2" hidden="1">{#N/A,#N/A,TRUE,"Allacciamenti 5 anni";#N/A,#N/A,TRUE,"Carico 5 anni";#N/A,#N/A,TRUE,"Qualità a) 5 anni";#N/A,#N/A,TRUE,"Qualità b) 5 anni";#N/A,#N/A,TRUE,"Impatto ambientale 5 anni";#N/A,#N/A,TRUE,"Adeg. tecnico 5 anni"}</definedName>
    <definedName name="sdsd" localSheetId="3" hidden="1">{#N/A,#N/A,TRUE,"Allacciamenti 5 anni";#N/A,#N/A,TRUE,"Carico 5 anni";#N/A,#N/A,TRUE,"Qualità a) 5 anni";#N/A,#N/A,TRUE,"Qualità b) 5 anni";#N/A,#N/A,TRUE,"Impatto ambientale 5 anni";#N/A,#N/A,TRUE,"Adeg. tecnico 5 anni"}</definedName>
    <definedName name="sdsd" hidden="1">{#N/A,#N/A,TRUE,"Allacciamenti 5 anni";#N/A,#N/A,TRUE,"Carico 5 anni";#N/A,#N/A,TRUE,"Qualità a) 5 anni";#N/A,#N/A,TRUE,"Qualità b) 5 anni";#N/A,#N/A,TRUE,"Impatto ambientale 5 anni";#N/A,#N/A,TRUE,"Adeg. tecnico 5 anni"}</definedName>
    <definedName name="se" localSheetId="2" hidden="1">{#N/A,#N/A,FALSE,"A&amp;E";#N/A,#N/A,FALSE,"HighTop";#N/A,#N/A,FALSE,"JG";#N/A,#N/A,FALSE,"RI";#N/A,#N/A,FALSE,"woHT";#N/A,#N/A,FALSE,"woHT&amp;JG"}</definedName>
    <definedName name="se" localSheetId="3" hidden="1">{#N/A,#N/A,FALSE,"A&amp;E";#N/A,#N/A,FALSE,"HighTop";#N/A,#N/A,FALSE,"JG";#N/A,#N/A,FALSE,"RI";#N/A,#N/A,FALSE,"woHT";#N/A,#N/A,FALSE,"woHT&amp;JG"}</definedName>
    <definedName name="se" hidden="1">{#N/A,#N/A,FALSE,"A&amp;E";#N/A,#N/A,FALSE,"HighTop";#N/A,#N/A,FALSE,"JG";#N/A,#N/A,FALSE,"RI";#N/A,#N/A,FALSE,"woHT";#N/A,#N/A,FALSE,"woHT&amp;JG"}</definedName>
    <definedName name="sencount" hidden="1">1</definedName>
    <definedName name="si" localSheetId="2" hidden="1">{TRUE,TRUE,-1.25,-15.5,604.5,369,FALSE,FALSE,TRUE,TRUE,0,1,#N/A,41,#N/A,20.5555555555556,27.0714285714286,1,FALSE,FALSE,3,TRUE,1,FALSE,80,"Swvu.summary2.","ACwvu.summary2.",#N/A,FALSE,FALSE,0.5,0.5,0.5,0.5,2,"&amp;F","&amp;A&amp;RPage &amp;P",TRUE,FALSE,FALSE,FALSE,1,50,#N/A,#N/A,"=R56C1:R103C31",FALSE,#N/A,#N/A,FALSE,FALSE,TRUE,1,600,600,FALSE,FALSE,TRUE,TRUE,TRUE}</definedName>
    <definedName name="si" localSheetId="3" hidden="1">{TRUE,TRUE,-1.25,-15.5,604.5,369,FALSE,FALSE,TRUE,TRUE,0,1,#N/A,41,#N/A,20.5555555555556,27.0714285714286,1,FALSE,FALSE,3,TRUE,1,FALSE,80,"Swvu.summary2.","ACwvu.summary2.",#N/A,FALSE,FALSE,0.5,0.5,0.5,0.5,2,"&amp;F","&amp;A&amp;RPage &amp;P",TRUE,FALSE,FALSE,FALSE,1,50,#N/A,#N/A,"=R56C1:R103C31",FALSE,#N/A,#N/A,FALSE,FALSE,TRUE,1,600,600,FALSE,FALSE,TRUE,TRUE,TRUE}</definedName>
    <definedName name="si" hidden="1">{TRUE,TRUE,-1.25,-15.5,604.5,369,FALSE,FALSE,TRUE,TRUE,0,1,#N/A,41,#N/A,20.5555555555556,27.0714285714286,1,FALSE,FALSE,3,TRUE,1,FALSE,80,"Swvu.summary2.","ACwvu.summary2.",#N/A,FALSE,FALSE,0.5,0.5,0.5,0.5,2,"&amp;F","&amp;A&amp;RPage &amp;P",TRUE,FALSE,FALSE,FALSE,1,50,#N/A,#N/A,"=R56C1:R103C31",FALSE,#N/A,#N/A,FALSE,FALSE,TRUE,1,600,600,FALSE,FALSE,TRUE,TRUE,TRUE}</definedName>
    <definedName name="spo" localSheetId="2" hidden="1">{TRUE,TRUE,-1.25,-15.5,604.5,369,FALSE,FALSE,TRUE,TRUE,0,1,#N/A,91,#N/A,20.5555555555556,24.8571428571429,1,FALSE,FALSE,3,TRUE,1,FALSE,80,"Swvu.summary3.","ACwvu.summary3.",#N/A,FALSE,FALSE,0.5,0.5,0.5,0.5,2,"&amp;F","&amp;A&amp;RPage &amp;P",TRUE,FALSE,FALSE,FALSE,1,50,#N/A,#N/A,"=R104C1:R153C31",FALSE,#N/A,#N/A,FALSE,FALSE,TRUE,1,600,600,FALSE,FALSE,TRUE,TRUE,TRUE}</definedName>
    <definedName name="spo" localSheetId="3" hidden="1">{TRUE,TRUE,-1.25,-15.5,604.5,369,FALSE,FALSE,TRUE,TRUE,0,1,#N/A,91,#N/A,20.5555555555556,24.8571428571429,1,FALSE,FALSE,3,TRUE,1,FALSE,80,"Swvu.summary3.","ACwvu.summary3.",#N/A,FALSE,FALSE,0.5,0.5,0.5,0.5,2,"&amp;F","&amp;A&amp;RPage &amp;P",TRUE,FALSE,FALSE,FALSE,1,50,#N/A,#N/A,"=R104C1:R153C31",FALSE,#N/A,#N/A,FALSE,FALSE,TRUE,1,600,600,FALSE,FALSE,TRUE,TRUE,TRUE}</definedName>
    <definedName name="spo" hidden="1">{TRUE,TRUE,-1.25,-15.5,604.5,369,FALSE,FALSE,TRUE,TRUE,0,1,#N/A,91,#N/A,20.5555555555556,24.8571428571429,1,FALSE,FALSE,3,TRUE,1,FALSE,80,"Swvu.summary3.","ACwvu.summary3.",#N/A,FALSE,FALSE,0.5,0.5,0.5,0.5,2,"&amp;F","&amp;A&amp;RPage &amp;P",TRUE,FALSE,FALSE,FALSE,1,50,#N/A,#N/A,"=R104C1:R153C31",FALSE,#N/A,#N/A,FALSE,FALSE,TRUE,1,600,600,FALSE,FALSE,TRUE,TRUE,TRUE}</definedName>
    <definedName name="SpreadsheetBuilder_1" localSheetId="2" hidden="1">#REF!</definedName>
    <definedName name="SpreadsheetBuilder_1" localSheetId="3" hidden="1">#REF!</definedName>
    <definedName name="SpreadsheetBuilder_1" hidden="1">#REF!</definedName>
    <definedName name="SpreadsheetBuilder_2" localSheetId="2" hidden="1">#REF!</definedName>
    <definedName name="SpreadsheetBuilder_2" localSheetId="3" hidden="1">#REF!</definedName>
    <definedName name="SpreadsheetBuilder_2" hidden="1">#REF!</definedName>
    <definedName name="SpreadsheetBuilder_3" localSheetId="2" hidden="1">#REF!</definedName>
    <definedName name="SpreadsheetBuilder_3" localSheetId="3" hidden="1">#REF!</definedName>
    <definedName name="SpreadsheetBuilder_3" hidden="1">#REF!</definedName>
    <definedName name="SpreadsheetBuilder_5" hidden="1">#REF!</definedName>
    <definedName name="ss" localSheetId="2" hidden="1">{#N/A,#N/A,TRUE,"Allacciamenti 5 anni";#N/A,#N/A,TRUE,"Carico 5 anni";#N/A,#N/A,TRUE,"Qualità a) 5 anni";#N/A,#N/A,TRUE,"Qualità b) 5 anni";#N/A,#N/A,TRUE,"Impatto ambientale 5 anni";#N/A,#N/A,TRUE,"Adeg. tecnico 5 anni"}</definedName>
    <definedName name="ss" localSheetId="3" hidden="1">{#N/A,#N/A,TRUE,"Allacciamenti 5 anni";#N/A,#N/A,TRUE,"Carico 5 anni";#N/A,#N/A,TRUE,"Qualità a) 5 anni";#N/A,#N/A,TRUE,"Qualità b) 5 anni";#N/A,#N/A,TRUE,"Impatto ambientale 5 anni";#N/A,#N/A,TRUE,"Adeg. tecnico 5 anni"}</definedName>
    <definedName name="ss" hidden="1">{#N/A,#N/A,TRUE,"Allacciamenti 5 anni";#N/A,#N/A,TRUE,"Carico 5 anni";#N/A,#N/A,TRUE,"Qualità a) 5 anni";#N/A,#N/A,TRUE,"Qualità b) 5 anni";#N/A,#N/A,TRUE,"Impatto ambientale 5 anni";#N/A,#N/A,TRUE,"Adeg. tecnico 5 anni"}</definedName>
    <definedName name="sss" localSheetId="2" hidden="1">{#N/A,#N/A,TRUE,"Allacciamenti 5 anni";#N/A,#N/A,TRUE,"Carico 5 anni";#N/A,#N/A,TRUE,"Qualità a) 5 anni";#N/A,#N/A,TRUE,"Qualità b) 5 anni";#N/A,#N/A,TRUE,"Impatto ambientale 5 anni";#N/A,#N/A,TRUE,"Adeg. tecnico 5 anni"}</definedName>
    <definedName name="sss" localSheetId="3" hidden="1">{#N/A,#N/A,TRUE,"Allacciamenti 5 anni";#N/A,#N/A,TRUE,"Carico 5 anni";#N/A,#N/A,TRUE,"Qualità a) 5 anni";#N/A,#N/A,TRUE,"Qualità b) 5 anni";#N/A,#N/A,TRUE,"Impatto ambientale 5 anni";#N/A,#N/A,TRUE,"Adeg. tecnico 5 anni"}</definedName>
    <definedName name="sss" hidden="1">{#N/A,#N/A,TRUE,"Allacciamenti 5 anni";#N/A,#N/A,TRUE,"Carico 5 anni";#N/A,#N/A,TRUE,"Qualità a) 5 anni";#N/A,#N/A,TRUE,"Qualità b) 5 anni";#N/A,#N/A,TRUE,"Impatto ambientale 5 anni";#N/A,#N/A,TRUE,"Adeg. tecnico 5 anni"}</definedName>
    <definedName name="SSSS" localSheetId="2" hidden="1">{#N/A,#N/A,TRUE,"Allacciamenti 5 anni";#N/A,#N/A,TRUE,"Carico 5 anni";#N/A,#N/A,TRUE,"Qualità a) 5 anni";#N/A,#N/A,TRUE,"Qualità b) 5 anni";#N/A,#N/A,TRUE,"Impatto ambientale 5 anni";#N/A,#N/A,TRUE,"Adeg. tecnico 5 anni"}</definedName>
    <definedName name="SSSS" localSheetId="3" hidden="1">{#N/A,#N/A,TRUE,"Allacciamenti 5 anni";#N/A,#N/A,TRUE,"Carico 5 anni";#N/A,#N/A,TRUE,"Qualità a) 5 anni";#N/A,#N/A,TRUE,"Qualità b) 5 anni";#N/A,#N/A,TRUE,"Impatto ambientale 5 anni";#N/A,#N/A,TRUE,"Adeg. tecnico 5 anni"}</definedName>
    <definedName name="SSSS" hidden="1">{#N/A,#N/A,TRUE,"Allacciamenti 5 anni";#N/A,#N/A,TRUE,"Carico 5 anni";#N/A,#N/A,TRUE,"Qualità a) 5 anni";#N/A,#N/A,TRUE,"Qualità b) 5 anni";#N/A,#N/A,TRUE,"Impatto ambientale 5 anni";#N/A,#N/A,TRUE,"Adeg. tecnico 5 anni"}</definedName>
    <definedName name="st" localSheetId="2" hidden="1">{"IS",#N/A,FALSE,"IS";"RPTIS",#N/A,FALSE,"RPTIS";"STATS",#N/A,FALSE,"STATS";"BS",#N/A,FALSE,"BS"}</definedName>
    <definedName name="st" localSheetId="3" hidden="1">{"IS",#N/A,FALSE,"IS";"RPTIS",#N/A,FALSE,"RPTIS";"STATS",#N/A,FALSE,"STATS";"BS",#N/A,FALSE,"BS"}</definedName>
    <definedName name="st" hidden="1">{"IS",#N/A,FALSE,"IS";"RPTIS",#N/A,FALSE,"RPTIS";"STATS",#N/A,FALSE,"STATS";"BS",#N/A,FALSE,"BS"}</definedName>
    <definedName name="staffing2" localSheetId="2" hidden="1">{#N/A,#N/A,FALSE,"Assessment";#N/A,#N/A,FALSE,"Staffing";#N/A,#N/A,FALSE,"Hires";#N/A,#N/A,FALSE,"Assumptions"}</definedName>
    <definedName name="staffing2" localSheetId="3" hidden="1">{#N/A,#N/A,FALSE,"Assessment";#N/A,#N/A,FALSE,"Staffing";#N/A,#N/A,FALSE,"Hires";#N/A,#N/A,FALSE,"Assumptions"}</definedName>
    <definedName name="staffing2" hidden="1">{#N/A,#N/A,FALSE,"Assessment";#N/A,#N/A,FALSE,"Staffing";#N/A,#N/A,FALSE,"Hires";#N/A,#N/A,FALSE,"Assumptions"}</definedName>
    <definedName name="Staffing3" localSheetId="2" hidden="1">{#N/A,#N/A,FALSE,"Assessment";#N/A,#N/A,FALSE,"Staffing";#N/A,#N/A,FALSE,"Hires";#N/A,#N/A,FALSE,"Assumptions"}</definedName>
    <definedName name="Staffing3" localSheetId="3" hidden="1">{#N/A,#N/A,FALSE,"Assessment";#N/A,#N/A,FALSE,"Staffing";#N/A,#N/A,FALSE,"Hires";#N/A,#N/A,FALSE,"Assumptions"}</definedName>
    <definedName name="Staffing3" hidden="1">{#N/A,#N/A,FALSE,"Assessment";#N/A,#N/A,FALSE,"Staffing";#N/A,#N/A,FALSE,"Hires";#N/A,#N/A,FALSE,"Assumptions"}</definedName>
    <definedName name="str" localSheetId="2" hidden="1">{"summary1",#N/A,TRUE,"Comps";"summary2",#N/A,TRUE,"Comps";"summary3",#N/A,TRUE,"Comps"}</definedName>
    <definedName name="str" localSheetId="3" hidden="1">{"summary1",#N/A,TRUE,"Comps";"summary2",#N/A,TRUE,"Comps";"summary3",#N/A,TRUE,"Comps"}</definedName>
    <definedName name="str" hidden="1">{"summary1",#N/A,TRUE,"Comps";"summary2",#N/A,TRUE,"Comps";"summary3",#N/A,TRUE,"Comps"}</definedName>
    <definedName name="Stub" localSheetId="2" hidden="1">#REF!</definedName>
    <definedName name="Stub" localSheetId="3" hidden="1">#REF!</definedName>
    <definedName name="Stub" hidden="1">#REF!</definedName>
    <definedName name="su" localSheetId="2" hidden="1">{TRUE,TRUE,-1.25,-15.5,604.5,369,FALSE,FALSE,TRUE,TRUE,0,1,#N/A,1,#N/A,20.5555555555556,28.9285714285714,1,FALSE,FALSE,3,TRUE,1,FALSE,80,"Swvu.summary1.","ACwvu.summary1.",#N/A,FALSE,FALSE,0.5,0.5,0.5,0.5,2,"&amp;F","&amp;L&amp;D&amp;C&amp;A&amp;RPage &amp;P",TRUE,FALSE,FALSE,FALSE,1,50,#N/A,#N/A,"=R1C1:R55C31",FALSE,#N/A,#N/A,FALSE,FALSE,TRUE,1,600,600,FALSE,FALSE,TRUE,TRUE,TRUE}</definedName>
    <definedName name="su" localSheetId="3" hidden="1">{TRUE,TRUE,-1.25,-15.5,604.5,369,FALSE,FALSE,TRUE,TRUE,0,1,#N/A,1,#N/A,20.5555555555556,28.9285714285714,1,FALSE,FALSE,3,TRUE,1,FALSE,80,"Swvu.summary1.","ACwvu.summary1.",#N/A,FALSE,FALSE,0.5,0.5,0.5,0.5,2,"&amp;F","&amp;L&amp;D&amp;C&amp;A&amp;RPage &amp;P",TRUE,FALSE,FALSE,FALSE,1,50,#N/A,#N/A,"=R1C1:R55C31",FALSE,#N/A,#N/A,FALSE,FALSE,TRUE,1,600,600,FALSE,FALSE,TRUE,TRUE,TRUE}</definedName>
    <definedName name="su" hidden="1">{TRUE,TRUE,-1.25,-15.5,604.5,369,FALSE,FALSE,TRUE,TRUE,0,1,#N/A,1,#N/A,20.5555555555556,28.9285714285714,1,FALSE,FALSE,3,TRUE,1,FALSE,80,"Swvu.summary1.","ACwvu.summary1.",#N/A,FALSE,FALSE,0.5,0.5,0.5,0.5,2,"&amp;F","&amp;L&amp;D&amp;C&amp;A&amp;RPage &amp;P",TRUE,FALSE,FALSE,FALSE,1,50,#N/A,#N/A,"=R1C1:R55C31",FALSE,#N/A,#N/A,FALSE,FALSE,TRUE,1,600,600,FALSE,FALSE,TRUE,TRUE,TRUE}</definedName>
    <definedName name="sw" localSheetId="2" hidden="1">{"test2",#N/A,TRUE,"Prices"}</definedName>
    <definedName name="sw" localSheetId="3" hidden="1">{"test2",#N/A,TRUE,"Prices"}</definedName>
    <definedName name="sw" hidden="1">{"test2",#N/A,TRUE,"Prices"}</definedName>
    <definedName name="sy" localSheetId="2" hidden="1">{TRUE,TRUE,-1.25,-15.5,604.5,369,FALSE,FALSE,TRUE,TRUE,0,1,83,1,38,4,5,4,TRUE,TRUE,3,TRUE,1,TRUE,75,"Swvu.inputs._.raw._.data.","ACwvu.inputs._.raw._.data.",#N/A,FALSE,FALSE,0.5,0.5,0.5,0.5,2,"&amp;F","&amp;A&amp;RPage &amp;P",FALSE,FALSE,FALSE,FALSE,1,60,#N/A,#N/A,"=R1C61:R53C89","=C1:C5",#N/A,#N/A,FALSE,FALSE,FALSE,1,600,600,FALSE,FALSE,TRUE,TRUE,TRUE}</definedName>
    <definedName name="sy" localSheetId="3" hidden="1">{TRUE,TRUE,-1.25,-15.5,604.5,369,FALSE,FALSE,TRUE,TRUE,0,1,83,1,38,4,5,4,TRUE,TRUE,3,TRUE,1,TRUE,75,"Swvu.inputs._.raw._.data.","ACwvu.inputs._.raw._.data.",#N/A,FALSE,FALSE,0.5,0.5,0.5,0.5,2,"&amp;F","&amp;A&amp;RPage &amp;P",FALSE,FALSE,FALSE,FALSE,1,60,#N/A,#N/A,"=R1C61:R53C89","=C1:C5",#N/A,#N/A,FALSE,FALSE,FALSE,1,600,600,FALSE,FALSE,TRUE,TRUE,TRUE}</definedName>
    <definedName name="sy" hidden="1">{TRUE,TRUE,-1.25,-15.5,604.5,369,FALSE,FALSE,TRUE,TRUE,0,1,83,1,38,4,5,4,TRUE,TRUE,3,TRUE,1,TRUE,75,"Swvu.inputs._.raw._.data.","ACwvu.inputs._.raw._.data.",#N/A,FALSE,FALSE,0.5,0.5,0.5,0.5,2,"&amp;F","&amp;A&amp;RPage &amp;P",FALSE,FALSE,FALSE,FALSE,1,60,#N/A,#N/A,"=R1C61:R53C89","=C1:C5",#N/A,#N/A,FALSE,FALSE,FALSE,1,600,600,FALSE,FALSE,TRUE,TRUE,TRUE}</definedName>
    <definedName name="t" localSheetId="2" hidden="1">{#N/A,#N/A,FALSE,"FRPRD"}</definedName>
    <definedName name="t" localSheetId="3" hidden="1">{#N/A,#N/A,FALSE,"FRPRD"}</definedName>
    <definedName name="t" hidden="1">{#N/A,#N/A,FALSE,"FRPRD"}</definedName>
    <definedName name="Temp_2" localSheetId="2" hidden="1">{#N/A,#N/A,FALSE,"Assessment";#N/A,#N/A,FALSE,"Staffing";#N/A,#N/A,FALSE,"Hires";#N/A,#N/A,FALSE,"Assumptions"}</definedName>
    <definedName name="Temp_2" localSheetId="3" hidden="1">{#N/A,#N/A,FALSE,"Assessment";#N/A,#N/A,FALSE,"Staffing";#N/A,#N/A,FALSE,"Hires";#N/A,#N/A,FALSE,"Assumptions"}</definedName>
    <definedName name="Temp_2" hidden="1">{#N/A,#N/A,FALSE,"Assessment";#N/A,#N/A,FALSE,"Staffing";#N/A,#N/A,FALSE,"Hires";#N/A,#N/A,FALSE,"Assumptions"}</definedName>
    <definedName name="Temp_3" localSheetId="2" hidden="1">{#N/A,#N/A,FALSE,"Assessment";#N/A,#N/A,FALSE,"Staffing";#N/A,#N/A,FALSE,"Hires";#N/A,#N/A,FALSE,"Assumptions"}</definedName>
    <definedName name="Temp_3" localSheetId="3" hidden="1">{#N/A,#N/A,FALSE,"Assessment";#N/A,#N/A,FALSE,"Staffing";#N/A,#N/A,FALSE,"Hires";#N/A,#N/A,FALSE,"Assumptions"}</definedName>
    <definedName name="Temp_3" hidden="1">{#N/A,#N/A,FALSE,"Assessment";#N/A,#N/A,FALSE,"Staffing";#N/A,#N/A,FALSE,"Hires";#N/A,#N/A,FALSE,"Assumptions"}</definedName>
    <definedName name="tg" localSheetId="2" hidden="1">{#N/A,#N/A,FALSE,"FRPRD"}</definedName>
    <definedName name="tg" localSheetId="3" hidden="1">{#N/A,#N/A,FALSE,"FRPRD"}</definedName>
    <definedName name="tg" hidden="1">{#N/A,#N/A,FALSE,"FRPRD"}</definedName>
    <definedName name="TOTAL_IN" localSheetId="2" hidden="1">{"Informes",#N/A,FALSE,"CA";"Informes",#N/A,FALSE,"CN";"Informes",#N/A,FALSE,"INVERSIONES";"Informes",#N/A,FALSE,"CN Oficial";"Informes",#N/A,FALSE,"CA Oficial";"Informes",#N/A,FALSE,"Res Datos Areas"}</definedName>
    <definedName name="TOTAL_IN" localSheetId="3" hidden="1">{"Informes",#N/A,FALSE,"CA";"Informes",#N/A,FALSE,"CN";"Informes",#N/A,FALSE,"INVERSIONES";"Informes",#N/A,FALSE,"CN Oficial";"Informes",#N/A,FALSE,"CA Oficial";"Informes",#N/A,FALSE,"Res Datos Areas"}</definedName>
    <definedName name="TOTAL_IN" hidden="1">{"Informes",#N/A,FALSE,"CA";"Informes",#N/A,FALSE,"CN";"Informes",#N/A,FALSE,"INVERSIONES";"Informes",#N/A,FALSE,"CN Oficial";"Informes",#N/A,FALSE,"CA Oficial";"Informes",#N/A,FALSE,"Res Datos Areas"}</definedName>
    <definedName name="TOTAL_INFORMES" localSheetId="2" hidden="1">{"Informes",#N/A,FALSE,"CA";"Informes",#N/A,FALSE,"CN";"Informes",#N/A,FALSE,"INVERSIONES";"Informes",#N/A,FALSE,"CN Oficial";"Informes",#N/A,FALSE,"CA Oficial";"Informes",#N/A,FALSE,"Res Datos Areas"}</definedName>
    <definedName name="TOTAL_INFORMES" localSheetId="3" hidden="1">{"Informes",#N/A,FALSE,"CA";"Informes",#N/A,FALSE,"CN";"Informes",#N/A,FALSE,"INVERSIONES";"Informes",#N/A,FALSE,"CN Oficial";"Informes",#N/A,FALSE,"CA Oficial";"Informes",#N/A,FALSE,"Res Datos Areas"}</definedName>
    <definedName name="TOTAL_INFORMES" hidden="1">{"Informes",#N/A,FALSE,"CA";"Informes",#N/A,FALSE,"CN";"Informes",#N/A,FALSE,"INVERSIONES";"Informes",#N/A,FALSE,"CN Oficial";"Informes",#N/A,FALSE,"CA Oficial";"Informes",#N/A,FALSE,"Res Datos Areas"}</definedName>
    <definedName name="Trial" localSheetId="2" hidden="1">#REF!</definedName>
    <definedName name="Trial" localSheetId="3" hidden="1">#REF!</definedName>
    <definedName name="Trial" hidden="1">#REF!</definedName>
    <definedName name="tt" localSheetId="2" hidden="1">{#N/A,#N/A,TRUE,"Allacciamenti 5 anni";#N/A,#N/A,TRUE,"Carico 5 anni";#N/A,#N/A,TRUE,"Qualità a) 5 anni";#N/A,#N/A,TRUE,"Qualità b) 5 anni";#N/A,#N/A,TRUE,"Impatto ambientale 5 anni";#N/A,#N/A,TRUE,"Adeg. tecnico 5 anni"}</definedName>
    <definedName name="tt" localSheetId="3" hidden="1">{#N/A,#N/A,TRUE,"Allacciamenti 5 anni";#N/A,#N/A,TRUE,"Carico 5 anni";#N/A,#N/A,TRUE,"Qualità a) 5 anni";#N/A,#N/A,TRUE,"Qualità b) 5 anni";#N/A,#N/A,TRUE,"Impatto ambientale 5 anni";#N/A,#N/A,TRUE,"Adeg. tecnico 5 anni"}</definedName>
    <definedName name="tt" hidden="1">{#N/A,#N/A,TRUE,"Allacciamenti 5 anni";#N/A,#N/A,TRUE,"Carico 5 anni";#N/A,#N/A,TRUE,"Qualità a) 5 anni";#N/A,#N/A,TRUE,"Qualità b) 5 anni";#N/A,#N/A,TRUE,"Impatto ambientale 5 anni";#N/A,#N/A,TRUE,"Adeg. tecnico 5 anni"}</definedName>
    <definedName name="tttt" localSheetId="2" hidden="1">{"Area1",#N/A,TRUE,"Obiettivo";"Area2",#N/A,TRUE,"Dati per Direzione"}</definedName>
    <definedName name="tttt" localSheetId="3" hidden="1">{"Area1",#N/A,TRUE,"Obiettivo";"Area2",#N/A,TRUE,"Dati per Direzione"}</definedName>
    <definedName name="tttt" hidden="1">{"Area1",#N/A,TRUE,"Obiettivo";"Area2",#N/A,TRUE,"Dati per Direzione"}</definedName>
    <definedName name="ttttt" localSheetId="2" hidden="1">{"Area1",#N/A,TRUE,"Obiettivo";"Area2",#N/A,TRUE,"Dati per Direzione"}</definedName>
    <definedName name="ttttt" localSheetId="3" hidden="1">{"Area1",#N/A,TRUE,"Obiettivo";"Area2",#N/A,TRUE,"Dati per Direzione"}</definedName>
    <definedName name="ttttt" hidden="1">{"Area1",#N/A,TRUE,"Obiettivo";"Area2",#N/A,TRUE,"Dati per Direzione"}</definedName>
    <definedName name="u" localSheetId="2" hidden="1">{#N/A,#N/A,TRUE,"Allacciamenti 5 anni";#N/A,#N/A,TRUE,"Carico 5 anni";#N/A,#N/A,TRUE,"Qualità a) 5 anni";#N/A,#N/A,TRUE,"Qualità b) 5 anni";#N/A,#N/A,TRUE,"Impatto ambientale 5 anni";#N/A,#N/A,TRUE,"Adeg. tecnico 5 anni"}</definedName>
    <definedName name="u" localSheetId="3" hidden="1">{#N/A,#N/A,TRUE,"Allacciamenti 5 anni";#N/A,#N/A,TRUE,"Carico 5 anni";#N/A,#N/A,TRUE,"Qualità a) 5 anni";#N/A,#N/A,TRUE,"Qualità b) 5 anni";#N/A,#N/A,TRUE,"Impatto ambientale 5 anni";#N/A,#N/A,TRUE,"Adeg. tecnico 5 anni"}</definedName>
    <definedName name="u" hidden="1">{#N/A,#N/A,TRUE,"Allacciamenti 5 anni";#N/A,#N/A,TRUE,"Carico 5 anni";#N/A,#N/A,TRUE,"Qualità a) 5 anni";#N/A,#N/A,TRUE,"Qualità b) 5 anni";#N/A,#N/A,TRUE,"Impatto ambientale 5 anni";#N/A,#N/A,TRUE,"Adeg. tecnico 5 anni"}</definedName>
    <definedName name="uj" localSheetId="2" hidden="1">{#N/A,#N/A,FALSE,"F-YLDS";#N/A,#N/A,FALSE,"ASP";#N/A,#N/A,FALSE,"FRPRD"}</definedName>
    <definedName name="uj" localSheetId="3" hidden="1">{#N/A,#N/A,FALSE,"F-YLDS";#N/A,#N/A,FALSE,"ASP";#N/A,#N/A,FALSE,"FRPRD"}</definedName>
    <definedName name="uj" hidden="1">{#N/A,#N/A,FALSE,"F-YLDS";#N/A,#N/A,FALSE,"ASP";#N/A,#N/A,FALSE,"FRPRD"}</definedName>
    <definedName name="UNI_FILT_OFFSPEC" hidden="1">2</definedName>
    <definedName name="UNI_FILT_ONSPEC" hidden="1">1</definedName>
    <definedName name="UNI_NOTHING" hidden="1">0</definedName>
    <definedName name="UNI_PRES_FILTER" hidden="1">1</definedName>
    <definedName name="UNI_PRES_HEADINGS" hidden="1">16</definedName>
    <definedName name="UNI_PRES_INVERT" hidden="1">2</definedName>
    <definedName name="UNI_PRES_MATRIX" hidden="1">4</definedName>
    <definedName name="UNI_PRES_MERGED" hidden="1">8</definedName>
    <definedName name="UNI_PRES_OUTLIERS" hidden="1">32</definedName>
    <definedName name="UNI_RET_ATTRIB" hidden="1">64</definedName>
    <definedName name="UNI_RET_CONF" hidden="1">32</definedName>
    <definedName name="UNI_RET_DESC" hidden="1">4</definedName>
    <definedName name="UNI_RET_EQUIP" hidden="1">1</definedName>
    <definedName name="UNI_RET_OFFSPEC" hidden="1">512</definedName>
    <definedName name="UNI_RET_ONSPEC" hidden="1">256</definedName>
    <definedName name="UNI_RET_PROP" hidden="1">32</definedName>
    <definedName name="UNI_RET_PROPDESC" hidden="1">64</definedName>
    <definedName name="UNI_RET_SMPLPNT" hidden="1">4</definedName>
    <definedName name="UNI_RET_SPECMAX" hidden="1">2048</definedName>
    <definedName name="UNI_RET_SPECMIN" hidden="1">1024</definedName>
    <definedName name="UNI_RET_TAG" hidden="1">1</definedName>
    <definedName name="UNI_RET_TESTTIME" hidden="1">128</definedName>
    <definedName name="UNI_RET_TIME" hidden="1">8</definedName>
    <definedName name="UNI_RET_UNIT" hidden="1">2</definedName>
    <definedName name="UNI_RET_VALUE" hidden="1">16</definedName>
    <definedName name="ursula" localSheetId="2" hidden="1">{"Side 1",#N/A,FALSE,"Hovedark";"Side 2",#N/A,FALSE,"Hovedark";"Cash Flow",#N/A,FALSE,"Hovedark";"Bagside DK",#N/A,FALSE,"Bagside";"Bidrag",#N/A,FALSE,"Bidrag";"Valuation",#N/A,FALSE,"Valuation";"Privatforbrug",#N/A,FALSE,"Macro";"Penetreing",#N/A,FALSE,"Oms. forv.";"Prod_Markeder",#N/A,FALSE,"Oms. forv.";"penetreing",#N/A,FALSE,"Penetrering"}</definedName>
    <definedName name="ursula" localSheetId="3" hidden="1">{"Side 1",#N/A,FALSE,"Hovedark";"Side 2",#N/A,FALSE,"Hovedark";"Cash Flow",#N/A,FALSE,"Hovedark";"Bagside DK",#N/A,FALSE,"Bagside";"Bidrag",#N/A,FALSE,"Bidrag";"Valuation",#N/A,FALSE,"Valuation";"Privatforbrug",#N/A,FALSE,"Macro";"Penetreing",#N/A,FALSE,"Oms. forv.";"Prod_Markeder",#N/A,FALSE,"Oms. forv.";"penetreing",#N/A,FALSE,"Penetrering"}</definedName>
    <definedName name="ursula" hidden="1">{"Side 1",#N/A,FALSE,"Hovedark";"Side 2",#N/A,FALSE,"Hovedark";"Cash Flow",#N/A,FALSE,"Hovedark";"Bagside DK",#N/A,FALSE,"Bagside";"Bidrag",#N/A,FALSE,"Bidrag";"Valuation",#N/A,FALSE,"Valuation";"Privatforbrug",#N/A,FALSE,"Macro";"Penetreing",#N/A,FALSE,"Oms. forv.";"Prod_Markeder",#N/A,FALSE,"Oms. forv.";"penetreing",#N/A,FALSE,"Penetrering"}</definedName>
    <definedName name="uu" localSheetId="2" hidden="1">{#N/A,#N/A,TRUE,"Allacciamenti 5 anni";#N/A,#N/A,TRUE,"Carico 5 anni";#N/A,#N/A,TRUE,"Qualità a) 5 anni";#N/A,#N/A,TRUE,"Qualità b) 5 anni";#N/A,#N/A,TRUE,"Impatto ambientale 5 anni";#N/A,#N/A,TRUE,"Adeg. tecnico 5 anni"}</definedName>
    <definedName name="uu" localSheetId="3" hidden="1">{#N/A,#N/A,TRUE,"Allacciamenti 5 anni";#N/A,#N/A,TRUE,"Carico 5 anni";#N/A,#N/A,TRUE,"Qualità a) 5 anni";#N/A,#N/A,TRUE,"Qualità b) 5 anni";#N/A,#N/A,TRUE,"Impatto ambientale 5 anni";#N/A,#N/A,TRUE,"Adeg. tecnico 5 anni"}</definedName>
    <definedName name="uu" hidden="1">{#N/A,#N/A,TRUE,"Allacciamenti 5 anni";#N/A,#N/A,TRUE,"Carico 5 anni";#N/A,#N/A,TRUE,"Qualità a) 5 anni";#N/A,#N/A,TRUE,"Qualità b) 5 anni";#N/A,#N/A,TRUE,"Impatto ambientale 5 anni";#N/A,#N/A,TRUE,"Adeg. tecnico 5 anni"}</definedName>
    <definedName name="v" localSheetId="2" hidden="1">{#N/A,#N/A,FALSE,"F-YLDS";#N/A,#N/A,FALSE,"ASP";#N/A,#N/A,FALSE,"FRPRD"}</definedName>
    <definedName name="v" localSheetId="3" hidden="1">{#N/A,#N/A,FALSE,"F-YLDS";#N/A,#N/A,FALSE,"ASP";#N/A,#N/A,FALSE,"FRPRD"}</definedName>
    <definedName name="v" hidden="1">{#N/A,#N/A,FALSE,"F-YLDS";#N/A,#N/A,FALSE,"ASP";#N/A,#N/A,FALSE,"FRPRD"}</definedName>
    <definedName name="vall" localSheetId="2" hidden="1">{"mgmt forecast",#N/A,FALSE,"Mgmt Forecast";"dcf table",#N/A,FALSE,"Mgmt Forecast";"sensitivity",#N/A,FALSE,"Mgmt Forecast";"table inputs",#N/A,FALSE,"Mgmt Forecast";"calculations",#N/A,FALSE,"Mgmt Forecast"}</definedName>
    <definedName name="vall" localSheetId="3" hidden="1">{"mgmt forecast",#N/A,FALSE,"Mgmt Forecast";"dcf table",#N/A,FALSE,"Mgmt Forecast";"sensitivity",#N/A,FALSE,"Mgmt Forecast";"table inputs",#N/A,FALSE,"Mgmt Forecast";"calculations",#N/A,FALSE,"Mgmt Forecast"}</definedName>
    <definedName name="vall" hidden="1">{"mgmt forecast",#N/A,FALSE,"Mgmt Forecast";"dcf table",#N/A,FALSE,"Mgmt Forecast";"sensitivity",#N/A,FALSE,"Mgmt Forecast";"table inputs",#N/A,FALSE,"Mgmt Forecast";"calculations",#N/A,FALSE,"Mgmt Forecast"}</definedName>
    <definedName name="vcxb" localSheetId="2" hidden="1">{#N/A,#N/A,FALSE,"Table of Contents";#N/A,#N/A,FALSE,"Overview";#N/A,#N/A,FALSE,"Data"}</definedName>
    <definedName name="vcxb" localSheetId="3" hidden="1">{#N/A,#N/A,FALSE,"Table of Contents";#N/A,#N/A,FALSE,"Overview";#N/A,#N/A,FALSE,"Data"}</definedName>
    <definedName name="vcxb" hidden="1">{#N/A,#N/A,FALSE,"Table of Contents";#N/A,#N/A,FALSE,"Overview";#N/A,#N/A,FALSE,"Data"}</definedName>
    <definedName name="VR" localSheetId="2" hidden="1">{#N/A,#N/A,FALSE,"F-YLDS";#N/A,#N/A,FALSE,"ASP";#N/A,#N/A,FALSE,"FRPRD"}</definedName>
    <definedName name="VR" localSheetId="3" hidden="1">{#N/A,#N/A,FALSE,"F-YLDS";#N/A,#N/A,FALSE,"ASP";#N/A,#N/A,FALSE,"FRPRD"}</definedName>
    <definedName name="VR" hidden="1">{#N/A,#N/A,FALSE,"F-YLDS";#N/A,#N/A,FALSE,"ASP";#N/A,#N/A,FALSE,"FRPRD"}</definedName>
    <definedName name="vrr" localSheetId="2" hidden="1">{#N/A,#N/A,FALSE,"FRPRD"}</definedName>
    <definedName name="vrr" localSheetId="3" hidden="1">{#N/A,#N/A,FALSE,"FRPRD"}</definedName>
    <definedName name="vrr" hidden="1">{#N/A,#N/A,FALSE,"FRPRD"}</definedName>
    <definedName name="VV" localSheetId="2" hidden="1">{#N/A,#N/A,TRUE,"Allacciamenti 5 anni";#N/A,#N/A,TRUE,"Carico 5 anni";#N/A,#N/A,TRUE,"Qualità a) 5 anni";#N/A,#N/A,TRUE,"Qualità b) 5 anni";#N/A,#N/A,TRUE,"Impatto ambientale 5 anni";#N/A,#N/A,TRUE,"Adeg. tecnico 5 anni"}</definedName>
    <definedName name="VV" localSheetId="3" hidden="1">{#N/A,#N/A,TRUE,"Allacciamenti 5 anni";#N/A,#N/A,TRUE,"Carico 5 anni";#N/A,#N/A,TRUE,"Qualità a) 5 anni";#N/A,#N/A,TRUE,"Qualità b) 5 anni";#N/A,#N/A,TRUE,"Impatto ambientale 5 anni";#N/A,#N/A,TRUE,"Adeg. tecnico 5 anni"}</definedName>
    <definedName name="VV" hidden="1">{#N/A,#N/A,TRUE,"Allacciamenti 5 anni";#N/A,#N/A,TRUE,"Carico 5 anni";#N/A,#N/A,TRUE,"Qualità a) 5 anni";#N/A,#N/A,TRUE,"Qualità b) 5 anni";#N/A,#N/A,TRUE,"Impatto ambientale 5 anni";#N/A,#N/A,TRUE,"Adeg. tecnico 5 anni"}</definedName>
    <definedName name="VVV" localSheetId="2" hidden="1">{#N/A,#N/A,TRUE,"Allacciamenti 5 anni";#N/A,#N/A,TRUE,"Carico 5 anni";#N/A,#N/A,TRUE,"Qualità a) 5 anni";#N/A,#N/A,TRUE,"Qualità b) 5 anni";#N/A,#N/A,TRUE,"Impatto ambientale 5 anni";#N/A,#N/A,TRUE,"Adeg. tecnico 5 anni"}</definedName>
    <definedName name="VVV" localSheetId="3" hidden="1">{#N/A,#N/A,TRUE,"Allacciamenti 5 anni";#N/A,#N/A,TRUE,"Carico 5 anni";#N/A,#N/A,TRUE,"Qualità a) 5 anni";#N/A,#N/A,TRUE,"Qualità b) 5 anni";#N/A,#N/A,TRUE,"Impatto ambientale 5 anni";#N/A,#N/A,TRUE,"Adeg. tecnico 5 anni"}</definedName>
    <definedName name="VVV" hidden="1">{#N/A,#N/A,TRUE,"Allacciamenti 5 anni";#N/A,#N/A,TRUE,"Carico 5 anni";#N/A,#N/A,TRUE,"Qualità a) 5 anni";#N/A,#N/A,TRUE,"Qualità b) 5 anni";#N/A,#N/A,TRUE,"Impatto ambientale 5 anni";#N/A,#N/A,TRUE,"Adeg. tecnico 5 anni"}</definedName>
    <definedName name="VVVV" localSheetId="2" hidden="1">{#N/A,#N/A,TRUE,"Allacciamenti 5 anni";#N/A,#N/A,TRUE,"Carico 5 anni";#N/A,#N/A,TRUE,"Qualità a) 5 anni";#N/A,#N/A,TRUE,"Qualità b) 5 anni";#N/A,#N/A,TRUE,"Impatto ambientale 5 anni";#N/A,#N/A,TRUE,"Adeg. tecnico 5 anni"}</definedName>
    <definedName name="VVVV" localSheetId="3" hidden="1">{#N/A,#N/A,TRUE,"Allacciamenti 5 anni";#N/A,#N/A,TRUE,"Carico 5 anni";#N/A,#N/A,TRUE,"Qualità a) 5 anni";#N/A,#N/A,TRUE,"Qualità b) 5 anni";#N/A,#N/A,TRUE,"Impatto ambientale 5 anni";#N/A,#N/A,TRUE,"Adeg. tecnico 5 anni"}</definedName>
    <definedName name="VVVV" hidden="1">{#N/A,#N/A,TRUE,"Allacciamenti 5 anni";#N/A,#N/A,TRUE,"Carico 5 anni";#N/A,#N/A,TRUE,"Qualità a) 5 anni";#N/A,#N/A,TRUE,"Qualità b) 5 anni";#N/A,#N/A,TRUE,"Impatto ambientale 5 anni";#N/A,#N/A,TRUE,"Adeg. tecnico 5 anni"}</definedName>
    <definedName name="w" localSheetId="2" hidden="1">{#N/A,#N/A,FALSE,"F-YLDS";#N/A,#N/A,FALSE,"ASP";#N/A,#N/A,FALSE,"FRPRD"}</definedName>
    <definedName name="w" localSheetId="3" hidden="1">{#N/A,#N/A,FALSE,"F-YLDS";#N/A,#N/A,FALSE,"ASP";#N/A,#N/A,FALSE,"FRPRD"}</definedName>
    <definedName name="w" hidden="1">{#N/A,#N/A,FALSE,"F-YLDS";#N/A,#N/A,FALSE,"ASP";#N/A,#N/A,FALSE,"FRPRD"}</definedName>
    <definedName name="we" localSheetId="2" hidden="1">{#N/A,#N/A,FALSE,"FRPRD"}</definedName>
    <definedName name="we" localSheetId="3" hidden="1">{#N/A,#N/A,FALSE,"FRPRD"}</definedName>
    <definedName name="we" hidden="1">{#N/A,#N/A,FALSE,"FRPRD"}</definedName>
    <definedName name="wrn.ALL." localSheetId="2" hidden="1">{#N/A,#N/A,FALSE,"DCF";#N/A,#N/A,FALSE,"WACC";#N/A,#N/A,FALSE,"Sales_EBIT";#N/A,#N/A,FALSE,"Capex_Depreciation";#N/A,#N/A,FALSE,"WC";#N/A,#N/A,FALSE,"Interest";#N/A,#N/A,FALSE,"Assumptions"}</definedName>
    <definedName name="wrn.ALL." localSheetId="3" hidden="1">{#N/A,#N/A,FALSE,"DCF";#N/A,#N/A,FALSE,"WACC";#N/A,#N/A,FALSE,"Sales_EBIT";#N/A,#N/A,FALSE,"Capex_Depreciation";#N/A,#N/A,FALSE,"WC";#N/A,#N/A,FALSE,"Interest";#N/A,#N/A,FALSE,"Assumptions"}</definedName>
    <definedName name="wrn.ALL." hidden="1">{#N/A,#N/A,FALSE,"DCF";#N/A,#N/A,FALSE,"WACC";#N/A,#N/A,FALSE,"Sales_EBIT";#N/A,#N/A,FALSE,"Capex_Depreciation";#N/A,#N/A,FALSE,"WC";#N/A,#N/A,FALSE,"Interest";#N/A,#N/A,FALSE,"Assumptions"}</definedName>
    <definedName name="wrn.All._.Company._.Analyses." localSheetId="2" hidden="1">{"Methodology and Sourcing",#N/A,FALSE,"Methodology and Sourcing";"britishtelecom",#N/A,FALSE,"BT out";"CTC",#N/A,FALSE,"CTC out";"DT",#N/A,FALSE,"DT out";"FT",#N/A,FALSE,"FT out";"HKT",#N/A,FALSE,"HKT out";"KPN",#N/A,FALSE,"KPN out";"MATAV",#N/A,FALSE,"MATAV out";"PT Telkom",#N/A,FALSE,"PT Telkom out";"Tel Arg",#N/A,FALSE,"Tel Arg out";"Telef Arg",#N/A,FALSE,"TASA out";"Tel Asia",#N/A,FALSE,"Tel. Asia Out";"T de E",#N/A,FALSE,"T de E out";"Tel Malay",#N/A,FALSE,"Tel Malay out";"TELMEX",#N/A,FALSE,"Telmex out";"TNZ",#N/A,FALSE,"TNZ out";"Telkom SA",#N/A,FALSE,"Telkom SA out";"SPT",#N/A,FALSE,"SPT out";"USA",#N/A,FALSE,"USA out"}</definedName>
    <definedName name="wrn.All._.Company._.Analyses." localSheetId="3" hidden="1">{"Methodology and Sourcing",#N/A,FALSE,"Methodology and Sourcing";"britishtelecom",#N/A,FALSE,"BT out";"CTC",#N/A,FALSE,"CTC out";"DT",#N/A,FALSE,"DT out";"FT",#N/A,FALSE,"FT out";"HKT",#N/A,FALSE,"HKT out";"KPN",#N/A,FALSE,"KPN out";"MATAV",#N/A,FALSE,"MATAV out";"PT Telkom",#N/A,FALSE,"PT Telkom out";"Tel Arg",#N/A,FALSE,"Tel Arg out";"Telef Arg",#N/A,FALSE,"TASA out";"Tel Asia",#N/A,FALSE,"Tel. Asia Out";"T de E",#N/A,FALSE,"T de E out";"Tel Malay",#N/A,FALSE,"Tel Malay out";"TELMEX",#N/A,FALSE,"Telmex out";"TNZ",#N/A,FALSE,"TNZ out";"Telkom SA",#N/A,FALSE,"Telkom SA out";"SPT",#N/A,FALSE,"SPT out";"USA",#N/A,FALSE,"USA out"}</definedName>
    <definedName name="wrn.All._.Company._.Analyses." hidden="1">{"Methodology and Sourcing",#N/A,FALSE,"Methodology and Sourcing";"britishtelecom",#N/A,FALSE,"BT out";"CTC",#N/A,FALSE,"CTC out";"DT",#N/A,FALSE,"DT out";"FT",#N/A,FALSE,"FT out";"HKT",#N/A,FALSE,"HKT out";"KPN",#N/A,FALSE,"KPN out";"MATAV",#N/A,FALSE,"MATAV out";"PT Telkom",#N/A,FALSE,"PT Telkom out";"Tel Arg",#N/A,FALSE,"Tel Arg out";"Telef Arg",#N/A,FALSE,"TASA out";"Tel Asia",#N/A,FALSE,"Tel. Asia Out";"T de E",#N/A,FALSE,"T de E out";"Tel Malay",#N/A,FALSE,"Tel Malay out";"TELMEX",#N/A,FALSE,"Telmex out";"TNZ",#N/A,FALSE,"TNZ out";"Telkom SA",#N/A,FALSE,"Telkom SA out";"SPT",#N/A,FALSE,"SPT out";"USA",#N/A,FALSE,"USA out"}</definedName>
    <definedName name="wrn.All._.Financials." localSheetId="2" hidden="1">{#N/A,#N/A,TRUE,"Assumptions";#N/A,#N/A,TRUE,"Op Projection";#N/A,#N/A,TRUE,"Capital";#N/A,#N/A,TRUE,"Income";#N/A,#N/A,TRUE,"Balance";#N/A,#N/A,TRUE,"Sources&amp;Uses"}</definedName>
    <definedName name="wrn.All._.Financials." localSheetId="3" hidden="1">{#N/A,#N/A,TRUE,"Assumptions";#N/A,#N/A,TRUE,"Op Projection";#N/A,#N/A,TRUE,"Capital";#N/A,#N/A,TRUE,"Income";#N/A,#N/A,TRUE,"Balance";#N/A,#N/A,TRUE,"Sources&amp;Uses"}</definedName>
    <definedName name="wrn.All._.Financials." hidden="1">{#N/A,#N/A,TRUE,"Assumptions";#N/A,#N/A,TRUE,"Op Projection";#N/A,#N/A,TRUE,"Capital";#N/A,#N/A,TRUE,"Income";#N/A,#N/A,TRUE,"Balance";#N/A,#N/A,TRUE,"Sources&amp;Uses"}</definedName>
    <definedName name="wrn.ALL.Ge" localSheetId="2" hidden="1">{#N/A,#N/A,FALSE,"DCF";#N/A,#N/A,FALSE,"WACC";#N/A,#N/A,FALSE,"Sales_EBIT";#N/A,#N/A,FALSE,"Capex_Depreciation";#N/A,#N/A,FALSE,"WC";#N/A,#N/A,FALSE,"Interest";#N/A,#N/A,FALSE,"Assumptions"}</definedName>
    <definedName name="wrn.ALL.Ge" localSheetId="3" hidden="1">{#N/A,#N/A,FALSE,"DCF";#N/A,#N/A,FALSE,"WACC";#N/A,#N/A,FALSE,"Sales_EBIT";#N/A,#N/A,FALSE,"Capex_Depreciation";#N/A,#N/A,FALSE,"WC";#N/A,#N/A,FALSE,"Interest";#N/A,#N/A,FALSE,"Assumptions"}</definedName>
    <definedName name="wrn.ALL.Ge" hidden="1">{#N/A,#N/A,FALSE,"DCF";#N/A,#N/A,FALSE,"WACC";#N/A,#N/A,FALSE,"Sales_EBIT";#N/A,#N/A,FALSE,"Capex_Depreciation";#N/A,#N/A,FALSE,"WC";#N/A,#N/A,FALSE,"Interest";#N/A,#N/A,FALSE,"Assumptions"}</definedName>
    <definedName name="wrn.All_Excl_Depr." localSheetId="2" hidden="1">{"Front_Page",#N/A,TRUE,"Front Page";#N/A,#N/A,TRUE,"Summary";#N/A,#N/A,TRUE,"GenAssump";#N/A,#N/A,TRUE,"Shut-down";"ProdAssump1_2000_2009",#N/A,TRUE,"ProdAssump";"ProdAssump2_2010_2019",#N/A,TRUE,"ProdAssump";"ProdAssump3_2000_2009",#N/A,TRUE,"ProdAssump";"ProdAssump4_2010_2019",#N/A,TRUE,"ProdAssump";"ProdAssump5_2000_2009",#N/A,TRUE,"ProdAssump";"ProdAssump6_2010_2019",#N/A,TRUE,"ProdAssump";"ProdAssump7_2000_2009",#N/A,TRUE,"ProdAssump";"ProdAssump8_2010_2019",#N/A,TRUE,"ProdAssump";"ProdAssump9_2000_2009",#N/A,TRUE,"ProdAssump";"ProdAssump10_2010_2019",#N/A,TRUE,"ProdAssump";"ProdAssump11_2000_2009",#N/A,TRUE,"ProdAssump";"ProdAssump12_2010_2019",#N/A,TRUE,"ProdAssump";"ProdAssump13_2000_2009",#N/A,TRUE,"ProdAssump";"ProdAssump14_2010_2019",#N/A,TRUE,"ProdAssump";"ProdAssump15_2000_2009",#N/A,TRUE,"ProdAssump";"ProdAssump16_2010_2019",#N/A,TRUE,"ProdAssump";"ProdAssumpTotal1",#N/A,TRUE,"ProdAssump";"ProdAssumpTotal2",#N/A,TRUE,"ProdAssump";"ProdQuantities1_2000_2009",#N/A,TRUE,"ProdAssump";"ProdQuantities2_2010_2019",#N/A,TRUE,"ProdAssump";"ProdQuantities3_2000_2009",#N/A,TRUE,"ProdAssump";"ProdQuantities4_2010_2019",#N/A,TRUE,"ProdAssump";"ProdQuantities5_2000_2009",#N/A,TRUE,"ProdAssump";"ProdQuantities6_2010_2019",#N/A,TRUE,"ProdAssump";"ProdQuantities7_2000_2009",#N/A,TRUE,"ProdAssump";"ProdQuantities8_2010_2019",#N/A,TRUE,"ProdAssump";"ProdQuantities9_2000_2009",#N/A,TRUE,"ProdAssump";"ProdQuantities10_2010_2019",#N/A,TRUE,"ProdAssump";"ProdQuantities11_2000_2009",#N/A,TRUE,"ProdAssump";"ProdQuantities12_2010_2019",#N/A,TRUE,"ProdAssump";"ProdQuantitiesTotal2000_2009",#N/A,TRUE,"ProdAssump";"ProdQuantitiesTotal2010_2019",#N/A,TRUE,"ProdAssump";"Capex1",#N/A,TRUE,"ProdAssump";"Capex2",#N/A,TRUE,"ProdAssump";"Capex3",#N/A,TRUE,"ProdAssump";"PLGGAAP1",#N/A,TRUE,"BS US GAAP";"PLGGAAP2",#N/A,TRUE,"BS US GAAP";"PLGGAAP3",#N/A,TRUE,"BS US GAAP";"PLGGAAP4",#N/A,TRUE,"BS US GAAP";"CFGGAAP1a",#N/A,TRUE,"BS US GAAP";"CFGGAAP2a",#N/A,TRUE,"BS US GAAP";"WCGGAAP1",#N/A,TRUE,"BS US GAAP";"WCGGAAP2",#N/A,TRUE,"BS US GAAP";"DebtGGAAP1",#N/A,TRUE,"BS US GAAP";"DebtGGAAP2",#N/A,TRUE,"BS US GAAP";"BSGGAAP1",#N/A,TRUE,"BS G GAAP";"BSGGAAP2",#N/A,TRUE,"BS G GAAP";"PLUSGAAP1",#N/A,TRUE,"P&amp;L US GAAP";"PLUSGAAP2",#N/A,TRUE,"P&amp;L US GAAP";"PLUSGAAP3",#N/A,TRUE,"P&amp;L US GAAP";"PLUSGAAP4",#N/A,TRUE,"P&amp;L US GAAP";"CFUSGAAP1a",#N/A,TRUE,"P&amp;L US GAAP";"CFUSGAAP2a",#N/A,TRUE,"P&amp;L US GAAP";"WCUSGAAP1",#N/A,TRUE,"P&amp;L US GAAP";"WCUSGAAP2",#N/A,TRUE,"P&amp;L US GAAP";"DebtUSGAAP1",#N/A,TRUE,"P&amp;L US GAAP";"DebtUSGAAP2",#N/A,TRUE,"P&amp;L US GAAP";"BSUSGAAP1",#N/A,TRUE,"P&amp;L US GAAP";"BSUSGAAP2",#N/A,TRUE,"P&amp;L US GAAP";"CFUSGAAP1",#N/A,TRUE,"CF US GAAP";"CFUSGAAP2",#N/A,TRUE,"CF US GAAP";"CFGGAAP1",#N/A,TRUE,"CF G GAAP";"CFGGAAP2",#N/A,TRUE,"CF G GAAP"}</definedName>
    <definedName name="wrn.All_Excl_Depr." localSheetId="3" hidden="1">{"Front_Page",#N/A,TRUE,"Front Page";#N/A,#N/A,TRUE,"Summary";#N/A,#N/A,TRUE,"GenAssump";#N/A,#N/A,TRUE,"Shut-down";"ProdAssump1_2000_2009",#N/A,TRUE,"ProdAssump";"ProdAssump2_2010_2019",#N/A,TRUE,"ProdAssump";"ProdAssump3_2000_2009",#N/A,TRUE,"ProdAssump";"ProdAssump4_2010_2019",#N/A,TRUE,"ProdAssump";"ProdAssump5_2000_2009",#N/A,TRUE,"ProdAssump";"ProdAssump6_2010_2019",#N/A,TRUE,"ProdAssump";"ProdAssump7_2000_2009",#N/A,TRUE,"ProdAssump";"ProdAssump8_2010_2019",#N/A,TRUE,"ProdAssump";"ProdAssump9_2000_2009",#N/A,TRUE,"ProdAssump";"ProdAssump10_2010_2019",#N/A,TRUE,"ProdAssump";"ProdAssump11_2000_2009",#N/A,TRUE,"ProdAssump";"ProdAssump12_2010_2019",#N/A,TRUE,"ProdAssump";"ProdAssump13_2000_2009",#N/A,TRUE,"ProdAssump";"ProdAssump14_2010_2019",#N/A,TRUE,"ProdAssump";"ProdAssump15_2000_2009",#N/A,TRUE,"ProdAssump";"ProdAssump16_2010_2019",#N/A,TRUE,"ProdAssump";"ProdAssumpTotal1",#N/A,TRUE,"ProdAssump";"ProdAssumpTotal2",#N/A,TRUE,"ProdAssump";"ProdQuantities1_2000_2009",#N/A,TRUE,"ProdAssump";"ProdQuantities2_2010_2019",#N/A,TRUE,"ProdAssump";"ProdQuantities3_2000_2009",#N/A,TRUE,"ProdAssump";"ProdQuantities4_2010_2019",#N/A,TRUE,"ProdAssump";"ProdQuantities5_2000_2009",#N/A,TRUE,"ProdAssump";"ProdQuantities6_2010_2019",#N/A,TRUE,"ProdAssump";"ProdQuantities7_2000_2009",#N/A,TRUE,"ProdAssump";"ProdQuantities8_2010_2019",#N/A,TRUE,"ProdAssump";"ProdQuantities9_2000_2009",#N/A,TRUE,"ProdAssump";"ProdQuantities10_2010_2019",#N/A,TRUE,"ProdAssump";"ProdQuantities11_2000_2009",#N/A,TRUE,"ProdAssump";"ProdQuantities12_2010_2019",#N/A,TRUE,"ProdAssump";"ProdQuantitiesTotal2000_2009",#N/A,TRUE,"ProdAssump";"ProdQuantitiesTotal2010_2019",#N/A,TRUE,"ProdAssump";"Capex1",#N/A,TRUE,"ProdAssump";"Capex2",#N/A,TRUE,"ProdAssump";"Capex3",#N/A,TRUE,"ProdAssump";"PLGGAAP1",#N/A,TRUE,"BS US GAAP";"PLGGAAP2",#N/A,TRUE,"BS US GAAP";"PLGGAAP3",#N/A,TRUE,"BS US GAAP";"PLGGAAP4",#N/A,TRUE,"BS US GAAP";"CFGGAAP1a",#N/A,TRUE,"BS US GAAP";"CFGGAAP2a",#N/A,TRUE,"BS US GAAP";"WCGGAAP1",#N/A,TRUE,"BS US GAAP";"WCGGAAP2",#N/A,TRUE,"BS US GAAP";"DebtGGAAP1",#N/A,TRUE,"BS US GAAP";"DebtGGAAP2",#N/A,TRUE,"BS US GAAP";"BSGGAAP1",#N/A,TRUE,"BS G GAAP";"BSGGAAP2",#N/A,TRUE,"BS G GAAP";"PLUSGAAP1",#N/A,TRUE,"P&amp;L US GAAP";"PLUSGAAP2",#N/A,TRUE,"P&amp;L US GAAP";"PLUSGAAP3",#N/A,TRUE,"P&amp;L US GAAP";"PLUSGAAP4",#N/A,TRUE,"P&amp;L US GAAP";"CFUSGAAP1a",#N/A,TRUE,"P&amp;L US GAAP";"CFUSGAAP2a",#N/A,TRUE,"P&amp;L US GAAP";"WCUSGAAP1",#N/A,TRUE,"P&amp;L US GAAP";"WCUSGAAP2",#N/A,TRUE,"P&amp;L US GAAP";"DebtUSGAAP1",#N/A,TRUE,"P&amp;L US GAAP";"DebtUSGAAP2",#N/A,TRUE,"P&amp;L US GAAP";"BSUSGAAP1",#N/A,TRUE,"P&amp;L US GAAP";"BSUSGAAP2",#N/A,TRUE,"P&amp;L US GAAP";"CFUSGAAP1",#N/A,TRUE,"CF US GAAP";"CFUSGAAP2",#N/A,TRUE,"CF US GAAP";"CFGGAAP1",#N/A,TRUE,"CF G GAAP";"CFGGAAP2",#N/A,TRUE,"CF G GAAP"}</definedName>
    <definedName name="wrn.All_Excl_Depr." hidden="1">{"Front_Page",#N/A,TRUE,"Front Page";#N/A,#N/A,TRUE,"Summary";#N/A,#N/A,TRUE,"GenAssump";#N/A,#N/A,TRUE,"Shut-down";"ProdAssump1_2000_2009",#N/A,TRUE,"ProdAssump";"ProdAssump2_2010_2019",#N/A,TRUE,"ProdAssump";"ProdAssump3_2000_2009",#N/A,TRUE,"ProdAssump";"ProdAssump4_2010_2019",#N/A,TRUE,"ProdAssump";"ProdAssump5_2000_2009",#N/A,TRUE,"ProdAssump";"ProdAssump6_2010_2019",#N/A,TRUE,"ProdAssump";"ProdAssump7_2000_2009",#N/A,TRUE,"ProdAssump";"ProdAssump8_2010_2019",#N/A,TRUE,"ProdAssump";"ProdAssump9_2000_2009",#N/A,TRUE,"ProdAssump";"ProdAssump10_2010_2019",#N/A,TRUE,"ProdAssump";"ProdAssump11_2000_2009",#N/A,TRUE,"ProdAssump";"ProdAssump12_2010_2019",#N/A,TRUE,"ProdAssump";"ProdAssump13_2000_2009",#N/A,TRUE,"ProdAssump";"ProdAssump14_2010_2019",#N/A,TRUE,"ProdAssump";"ProdAssump15_2000_2009",#N/A,TRUE,"ProdAssump";"ProdAssump16_2010_2019",#N/A,TRUE,"ProdAssump";"ProdAssumpTotal1",#N/A,TRUE,"ProdAssump";"ProdAssumpTotal2",#N/A,TRUE,"ProdAssump";"ProdQuantities1_2000_2009",#N/A,TRUE,"ProdAssump";"ProdQuantities2_2010_2019",#N/A,TRUE,"ProdAssump";"ProdQuantities3_2000_2009",#N/A,TRUE,"ProdAssump";"ProdQuantities4_2010_2019",#N/A,TRUE,"ProdAssump";"ProdQuantities5_2000_2009",#N/A,TRUE,"ProdAssump";"ProdQuantities6_2010_2019",#N/A,TRUE,"ProdAssump";"ProdQuantities7_2000_2009",#N/A,TRUE,"ProdAssump";"ProdQuantities8_2010_2019",#N/A,TRUE,"ProdAssump";"ProdQuantities9_2000_2009",#N/A,TRUE,"ProdAssump";"ProdQuantities10_2010_2019",#N/A,TRUE,"ProdAssump";"ProdQuantities11_2000_2009",#N/A,TRUE,"ProdAssump";"ProdQuantities12_2010_2019",#N/A,TRUE,"ProdAssump";"ProdQuantitiesTotal2000_2009",#N/A,TRUE,"ProdAssump";"ProdQuantitiesTotal2010_2019",#N/A,TRUE,"ProdAssump";"Capex1",#N/A,TRUE,"ProdAssump";"Capex2",#N/A,TRUE,"ProdAssump";"Capex3",#N/A,TRUE,"ProdAssump";"PLGGAAP1",#N/A,TRUE,"BS US GAAP";"PLGGAAP2",#N/A,TRUE,"BS US GAAP";"PLGGAAP3",#N/A,TRUE,"BS US GAAP";"PLGGAAP4",#N/A,TRUE,"BS US GAAP";"CFGGAAP1a",#N/A,TRUE,"BS US GAAP";"CFGGAAP2a",#N/A,TRUE,"BS US GAAP";"WCGGAAP1",#N/A,TRUE,"BS US GAAP";"WCGGAAP2",#N/A,TRUE,"BS US GAAP";"DebtGGAAP1",#N/A,TRUE,"BS US GAAP";"DebtGGAAP2",#N/A,TRUE,"BS US GAAP";"BSGGAAP1",#N/A,TRUE,"BS G GAAP";"BSGGAAP2",#N/A,TRUE,"BS G GAAP";"PLUSGAAP1",#N/A,TRUE,"P&amp;L US GAAP";"PLUSGAAP2",#N/A,TRUE,"P&amp;L US GAAP";"PLUSGAAP3",#N/A,TRUE,"P&amp;L US GAAP";"PLUSGAAP4",#N/A,TRUE,"P&amp;L US GAAP";"CFUSGAAP1a",#N/A,TRUE,"P&amp;L US GAAP";"CFUSGAAP2a",#N/A,TRUE,"P&amp;L US GAAP";"WCUSGAAP1",#N/A,TRUE,"P&amp;L US GAAP";"WCUSGAAP2",#N/A,TRUE,"P&amp;L US GAAP";"DebtUSGAAP1",#N/A,TRUE,"P&amp;L US GAAP";"DebtUSGAAP2",#N/A,TRUE,"P&amp;L US GAAP";"BSUSGAAP1",#N/A,TRUE,"P&amp;L US GAAP";"BSUSGAAP2",#N/A,TRUE,"P&amp;L US GAAP";"CFUSGAAP1",#N/A,TRUE,"CF US GAAP";"CFUSGAAP2",#N/A,TRUE,"CF US GAAP";"CFGGAAP1",#N/A,TRUE,"CF G GAAP";"CFGGAAP2",#N/A,TRUE,"CF G GAAP"}</definedName>
    <definedName name="wrn.All_ProdQuantities." localSheetId="2" hidden="1">{"ProdQuantities1_2000_2009",#N/A,FALSE,"ProdQuantities";"ProdQuantities2_2010_2019",#N/A,FALSE,"ProdQuantities";"ProdQuantities3_2000_2009",#N/A,FALSE,"ProdQuantities";"ProdQuantities4_2010_2019",#N/A,FALSE,"ProdQuantities";"ProdQuantities5_2000_2009",#N/A,FALSE,"ProdQuantities";"ProdQuantities6_2010_2019",#N/A,FALSE,"ProdQuantities";"ProdQuantities7_2000_2009",#N/A,FALSE,"ProdQuantities";"ProdQuantities8_2010_2019",#N/A,FALSE,"ProdQuantities";"ProdQuantities9_2000_2009",#N/A,FALSE,"ProdQuantities";"ProdQuantities10_2010_2019",#N/A,FALSE,"ProdQuantities";"ProdQuantities11_2000_2009",#N/A,FALSE,"ProdQuantities";"ProdQuantities12_2010_2019",#N/A,FALSE,"ProdQuantities";"ProdQuantitiesTotal2000_2009",#N/A,FALSE,"ProdQuantities";"ProdQuantitiesTotal2010_2019",#N/A,FALSE,"ProdQuantities"}</definedName>
    <definedName name="wrn.All_ProdQuantities." localSheetId="3" hidden="1">{"ProdQuantities1_2000_2009",#N/A,FALSE,"ProdQuantities";"ProdQuantities2_2010_2019",#N/A,FALSE,"ProdQuantities";"ProdQuantities3_2000_2009",#N/A,FALSE,"ProdQuantities";"ProdQuantities4_2010_2019",#N/A,FALSE,"ProdQuantities";"ProdQuantities5_2000_2009",#N/A,FALSE,"ProdQuantities";"ProdQuantities6_2010_2019",#N/A,FALSE,"ProdQuantities";"ProdQuantities7_2000_2009",#N/A,FALSE,"ProdQuantities";"ProdQuantities8_2010_2019",#N/A,FALSE,"ProdQuantities";"ProdQuantities9_2000_2009",#N/A,FALSE,"ProdQuantities";"ProdQuantities10_2010_2019",#N/A,FALSE,"ProdQuantities";"ProdQuantities11_2000_2009",#N/A,FALSE,"ProdQuantities";"ProdQuantities12_2010_2019",#N/A,FALSE,"ProdQuantities";"ProdQuantitiesTotal2000_2009",#N/A,FALSE,"ProdQuantities";"ProdQuantitiesTotal2010_2019",#N/A,FALSE,"ProdQuantities"}</definedName>
    <definedName name="wrn.All_ProdQuantities." hidden="1">{"ProdQuantities1_2000_2009",#N/A,FALSE,"ProdQuantities";"ProdQuantities2_2010_2019",#N/A,FALSE,"ProdQuantities";"ProdQuantities3_2000_2009",#N/A,FALSE,"ProdQuantities";"ProdQuantities4_2010_2019",#N/A,FALSE,"ProdQuantities";"ProdQuantities5_2000_2009",#N/A,FALSE,"ProdQuantities";"ProdQuantities6_2010_2019",#N/A,FALSE,"ProdQuantities";"ProdQuantities7_2000_2009",#N/A,FALSE,"ProdQuantities";"ProdQuantities8_2010_2019",#N/A,FALSE,"ProdQuantities";"ProdQuantities9_2000_2009",#N/A,FALSE,"ProdQuantities";"ProdQuantities10_2010_2019",#N/A,FALSE,"ProdQuantities";"ProdQuantities11_2000_2009",#N/A,FALSE,"ProdQuantities";"ProdQuantities12_2010_2019",#N/A,FALSE,"ProdQuantities";"ProdQuantitiesTotal2000_2009",#N/A,FALSE,"ProdQuantities";"ProdQuantitiesTotal2010_2019",#N/A,FALSE,"ProdQuantities"}</definedName>
    <definedName name="wrn.annualpl." localSheetId="2" hidden="1">{#N/A,#N/A,FALSE,"Sheet1"}</definedName>
    <definedName name="wrn.annualpl." localSheetId="3" hidden="1">{#N/A,#N/A,FALSE,"Sheet1"}</definedName>
    <definedName name="wrn.annualpl." hidden="1">{#N/A,#N/A,FALSE,"Sheet1"}</definedName>
    <definedName name="wrn.annualpll." localSheetId="2" hidden="1">{#N/A,#N/A,FALSE,"Sheet1"}</definedName>
    <definedName name="wrn.annualpll." localSheetId="3" hidden="1">{#N/A,#N/A,FALSE,"Sheet1"}</definedName>
    <definedName name="wrn.annualpll." hidden="1">{#N/A,#N/A,FALSE,"Sheet1"}</definedName>
    <definedName name="wrn.Asia." localSheetId="2" hidden="1">{"rawdata",#N/A,TRUE,"HKT";"in",#N/A,TRUE,"HKT";"rawdata",#N/A,TRUE,"PTInd";"in",#N/A,TRUE,"PTInd";"rawdata",#N/A,TRUE,"NTT";"in",#N/A,TRUE,"NTT";"rawdata",#N/A,TRUE,"PLD";"in",#N/A,TRUE,"PLD";"rawdata",#N/A,TRUE,"PTTelk";"in",#N/A,TRUE,"PTTelk";"rawdata",#N/A,TRUE,"ST ";"in",#N/A,TRUE,"ST ";"rawdata",#N/A,TRUE,"TAsia";"in",#N/A,TRUE,"TAsia";"rawdata",#N/A,TRUE,"TNZ";"in",#N/A,TRUE,"TNZ";"rawdata",#N/A,TRUE,"TMal";"in",#N/A,TRUE,"TMal";"rawdata",#N/A,TRUE,"TTT";"in",#N/A,TRUE,"TTT";"rawdata",#N/A,TRUE,"Telst";"in",#N/A,TRUE,"Telst"}</definedName>
    <definedName name="wrn.Asia." localSheetId="3" hidden="1">{"rawdata",#N/A,TRUE,"HKT";"in",#N/A,TRUE,"HKT";"rawdata",#N/A,TRUE,"PTInd";"in",#N/A,TRUE,"PTInd";"rawdata",#N/A,TRUE,"NTT";"in",#N/A,TRUE,"NTT";"rawdata",#N/A,TRUE,"PLD";"in",#N/A,TRUE,"PLD";"rawdata",#N/A,TRUE,"PTTelk";"in",#N/A,TRUE,"PTTelk";"rawdata",#N/A,TRUE,"ST ";"in",#N/A,TRUE,"ST ";"rawdata",#N/A,TRUE,"TAsia";"in",#N/A,TRUE,"TAsia";"rawdata",#N/A,TRUE,"TNZ";"in",#N/A,TRUE,"TNZ";"rawdata",#N/A,TRUE,"TMal";"in",#N/A,TRUE,"TMal";"rawdata",#N/A,TRUE,"TTT";"in",#N/A,TRUE,"TTT";"rawdata",#N/A,TRUE,"Telst";"in",#N/A,TRUE,"Telst"}</definedName>
    <definedName name="wrn.Asia." hidden="1">{"rawdata",#N/A,TRUE,"HKT";"in",#N/A,TRUE,"HKT";"rawdata",#N/A,TRUE,"PTInd";"in",#N/A,TRUE,"PTInd";"rawdata",#N/A,TRUE,"NTT";"in",#N/A,TRUE,"NTT";"rawdata",#N/A,TRUE,"PLD";"in",#N/A,TRUE,"PLD";"rawdata",#N/A,TRUE,"PTTelk";"in",#N/A,TRUE,"PTTelk";"rawdata",#N/A,TRUE,"ST ";"in",#N/A,TRUE,"ST ";"rawdata",#N/A,TRUE,"TAsia";"in",#N/A,TRUE,"TAsia";"rawdata",#N/A,TRUE,"TNZ";"in",#N/A,TRUE,"TNZ";"rawdata",#N/A,TRUE,"TMal";"in",#N/A,TRUE,"TMal";"rawdata",#N/A,TRUE,"TTT";"in",#N/A,TRUE,"TTT";"rawdata",#N/A,TRUE,"Telst";"in",#N/A,TRUE,"Telst"}</definedName>
    <definedName name="wrn.back" localSheetId="2" hidden="1">{"Back Page",#N/A,FALSE,"Front and Back"}</definedName>
    <definedName name="wrn.back" localSheetId="3" hidden="1">{"Back Page",#N/A,FALSE,"Front and Back"}</definedName>
    <definedName name="wrn.back" hidden="1">{"Back Page",#N/A,FALSE,"Front and Back"}</definedName>
    <definedName name="wrn.Back._.Page." localSheetId="2" hidden="1">{"Back Page",#N/A,FALSE,"Front and Back"}</definedName>
    <definedName name="wrn.Back._.Page." localSheetId="3" hidden="1">{"Back Page",#N/A,FALSE,"Front and Back"}</definedName>
    <definedName name="wrn.Back._.Page." hidden="1">{"Back Page",#N/A,FALSE,"Front and Back"}</definedName>
    <definedName name="wrn.Balance._.Sheets." localSheetId="2" hidden="1">{"BS",#N/A,FALSE,"BUDGET";"BS ENA",#N/A,FALSE,"BUDGET";"BS TS Holdings",#N/A,FALSE,"BUDGET";"BS Elim Entries",#N/A,FALSE,"BUDGET";"BS Finance",#N/A,FALSE,"BUDGET";"BS Acq",#N/A,FALSE,"BUDGET";"BS Acq II",#N/A,FALSE,"BUDGET"}</definedName>
    <definedName name="wrn.Balance._.Sheets." localSheetId="3" hidden="1">{"BS",#N/A,FALSE,"BUDGET";"BS ENA",#N/A,FALSE,"BUDGET";"BS TS Holdings",#N/A,FALSE,"BUDGET";"BS Elim Entries",#N/A,FALSE,"BUDGET";"BS Finance",#N/A,FALSE,"BUDGET";"BS Acq",#N/A,FALSE,"BUDGET";"BS Acq II",#N/A,FALSE,"BUDGET"}</definedName>
    <definedName name="wrn.Balance._.Sheets." hidden="1">{"BS",#N/A,FALSE,"BUDGET";"BS ENA",#N/A,FALSE,"BUDGET";"BS TS Holdings",#N/A,FALSE,"BUDGET";"BS Elim Entries",#N/A,FALSE,"BUDGET";"BS Finance",#N/A,FALSE,"BUDGET";"BS Acq",#N/A,FALSE,"BUDGET";"BS Acq II",#N/A,FALSE,"BUDGET"}</definedName>
    <definedName name="wrn.BalanceSheetGermanGAAP2000_2009." localSheetId="2" hidden="1">{"BSGGAAP1",#N/A,FALSE,"P&amp;L G GAAP"}</definedName>
    <definedName name="wrn.BalanceSheetGermanGAAP2000_2009." localSheetId="3" hidden="1">{"BSGGAAP1",#N/A,FALSE,"P&amp;L G GAAP"}</definedName>
    <definedName name="wrn.BalanceSheetGermanGAAP2000_2009." hidden="1">{"BSGGAAP1",#N/A,FALSE,"P&amp;L G GAAP"}</definedName>
    <definedName name="wrn.BalanceSheetGermanGAAP2010_2019." localSheetId="2" hidden="1">{"BSGGAAP2",#N/A,FALSE,"BS G GAAP"}</definedName>
    <definedName name="wrn.BalanceSheetGermanGAAP2010_2019." localSheetId="3" hidden="1">{"BSGGAAP2",#N/A,FALSE,"BS G GAAP"}</definedName>
    <definedName name="wrn.BalanceSheetGermanGAAP2010_2019." hidden="1">{"BSGGAAP2",#N/A,FALSE,"BS G GAAP"}</definedName>
    <definedName name="wrn.BalanceSheetUSGAAP2000_2009." localSheetId="2" hidden="1">{"BSUSGAAP1",#N/A,FALSE,"BS US GAAP"}</definedName>
    <definedName name="wrn.BalanceSheetUSGAAP2000_2009." localSheetId="3" hidden="1">{"BSUSGAAP1",#N/A,FALSE,"BS US GAAP"}</definedName>
    <definedName name="wrn.BalanceSheetUSGAAP2000_2009." hidden="1">{"BSUSGAAP1",#N/A,FALSE,"BS US GAAP"}</definedName>
    <definedName name="wrn.BalanceSheetUSGAAP2010_2019." localSheetId="2" hidden="1">{"BSUSGAAP2",#N/A,FALSE,"BS US GAAP"}</definedName>
    <definedName name="wrn.BalanceSheetUSGAAP2010_2019." localSheetId="3" hidden="1">{"BSUSGAAP2",#N/A,FALSE,"BS US GAAP"}</definedName>
    <definedName name="wrn.BalanceSheetUSGAAP2010_2019." hidden="1">{"BSUSGAAP2",#N/A,FALSE,"BS US GAAP"}</definedName>
    <definedName name="wrn.BEL." localSheetId="2" hidden="1">{"IS",#N/A,FALSE,"IS";"RPTIS",#N/A,FALSE,"RPTIS";"STATS",#N/A,FALSE,"STATS";"CELL",#N/A,FALSE,"CELL";"BS",#N/A,FALSE,"BS"}</definedName>
    <definedName name="wrn.BEL." localSheetId="3" hidden="1">{"IS",#N/A,FALSE,"IS";"RPTIS",#N/A,FALSE,"RPTIS";"STATS",#N/A,FALSE,"STATS";"CELL",#N/A,FALSE,"CELL";"BS",#N/A,FALSE,"BS"}</definedName>
    <definedName name="wrn.BEL." hidden="1">{"IS",#N/A,FALSE,"IS";"RPTIS",#N/A,FALSE,"RPTIS";"STATS",#N/A,FALSE,"STATS";"CELL",#N/A,FALSE,"CELL";"BS",#N/A,FALSE,"BS"}</definedName>
    <definedName name="wrn.C_G_Hele." localSheetId="2" hidden="1">{"Side 1",#N/A,FALSE,"Hovedark";"Side 2",#N/A,FALSE,"Hovedark";"Cash Flow",#N/A,FALSE,"Hovedark";"Butik_oms",#N/A,FALSE,"Omsætning";"Lande_oms",#N/A,FALSE,"Land";"Halvår",#N/A,FALSE,"Halvår";"Valuation",#N/A,FALSE,"Valuation";"DCF",#N/A,FALSE,"DCF";"Bidrag",#N/A,FALSE,"Bidrag";"Bagside DK",#N/A,FALSE,"Bagside"}</definedName>
    <definedName name="wrn.C_G_Hele." localSheetId="3" hidden="1">{"Side 1",#N/A,FALSE,"Hovedark";"Side 2",#N/A,FALSE,"Hovedark";"Cash Flow",#N/A,FALSE,"Hovedark";"Butik_oms",#N/A,FALSE,"Omsætning";"Lande_oms",#N/A,FALSE,"Land";"Halvår",#N/A,FALSE,"Halvår";"Valuation",#N/A,FALSE,"Valuation";"DCF",#N/A,FALSE,"DCF";"Bidrag",#N/A,FALSE,"Bidrag";"Bagside DK",#N/A,FALSE,"Bagside"}</definedName>
    <definedName name="wrn.C_G_Hele." hidden="1">{"Side 1",#N/A,FALSE,"Hovedark";"Side 2",#N/A,FALSE,"Hovedark";"Cash Flow",#N/A,FALSE,"Hovedark";"Butik_oms",#N/A,FALSE,"Omsætning";"Lande_oms",#N/A,FALSE,"Land";"Halvår",#N/A,FALSE,"Halvår";"Valuation",#N/A,FALSE,"Valuation";"DCF",#N/A,FALSE,"DCF";"Bidrag",#N/A,FALSE,"Bidrag";"Bagside DK",#N/A,FALSE,"Bagside"}</definedName>
    <definedName name="wrn.Capex1." localSheetId="2" hidden="1">{"Capex1",#N/A,FALSE,"Capex"}</definedName>
    <definedName name="wrn.Capex1." localSheetId="3" hidden="1">{"Capex1",#N/A,FALSE,"Capex"}</definedName>
    <definedName name="wrn.Capex1." hidden="1">{"Capex1",#N/A,FALSE,"Capex"}</definedName>
    <definedName name="wrn.Capex2." localSheetId="2" hidden="1">{"Capex2",#N/A,FALSE,"Capex"}</definedName>
    <definedName name="wrn.Capex2." localSheetId="3" hidden="1">{"Capex2",#N/A,FALSE,"Capex"}</definedName>
    <definedName name="wrn.Capex2." hidden="1">{"Capex2",#N/A,FALSE,"Capex"}</definedName>
    <definedName name="wrn.Capex3." localSheetId="2" hidden="1">{"Capex3",#N/A,FALSE,"Capex"}</definedName>
    <definedName name="wrn.Capex3." localSheetId="3" hidden="1">{"Capex3",#N/A,FALSE,"Capex"}</definedName>
    <definedName name="wrn.Capex3." hidden="1">{"Capex3",#N/A,FALSE,"Capex"}</definedName>
    <definedName name="wrn.CashFlowGermanGAAP2000_2009." localSheetId="2" hidden="1">{"CFGGAAP1a",#N/A,FALSE,"CF G GAAP"}</definedName>
    <definedName name="wrn.CashFlowGermanGAAP2000_2009." localSheetId="3" hidden="1">{"CFGGAAP1a",#N/A,FALSE,"CF G GAAP"}</definedName>
    <definedName name="wrn.CashFlowGermanGAAP2000_2009." hidden="1">{"CFGGAAP1a",#N/A,FALSE,"CF G GAAP"}</definedName>
    <definedName name="wrn.CashFlowGermanGAAP2010_2019." localSheetId="2" hidden="1">{"CFGGAAP2a",#N/A,FALSE,"CF G GAAP"}</definedName>
    <definedName name="wrn.CashFlowGermanGAAP2010_2019." localSheetId="3" hidden="1">{"CFGGAAP2a",#N/A,FALSE,"CF G GAAP"}</definedName>
    <definedName name="wrn.CashFlowGermanGAAP2010_2019." hidden="1">{"CFGGAAP2a",#N/A,FALSE,"CF G GAAP"}</definedName>
    <definedName name="wrn.CashFlowUSGAAP2000_2009." localSheetId="2" hidden="1">{"CFUSGAAP1a",#N/A,FALSE,"CF US GAAP"}</definedName>
    <definedName name="wrn.CashFlowUSGAAP2000_2009." localSheetId="3" hidden="1">{"CFUSGAAP1a",#N/A,FALSE,"CF US GAAP"}</definedName>
    <definedName name="wrn.CashFlowUSGAAP2000_2009." hidden="1">{"CFUSGAAP1a",#N/A,FALSE,"CF US GAAP"}</definedName>
    <definedName name="wrn.CashFlowUSGAAP2009_2019." localSheetId="2" hidden="1">{"CFUSGAAP2a",#N/A,FALSE,"CF US GAAP"}</definedName>
    <definedName name="wrn.CashFlowUSGAAP2009_2019." localSheetId="3" hidden="1">{"CFUSGAAP2a",#N/A,FALSE,"CF US GAAP"}</definedName>
    <definedName name="wrn.CashFlowUSGAAP2009_2019." hidden="1">{"CFUSGAAP2a",#N/A,FALSE,"CF US GAAP"}</definedName>
    <definedName name="wrn.Central." localSheetId="2" hidden="1">{"Side 1",#N/A,FALSE,"Hovedark";"Side 2",#N/A,FALSE,"Hovedark";"Side 3",#N/A,FALSE,"Hovedark"}</definedName>
    <definedName name="wrn.Central." localSheetId="3" hidden="1">{"Side 1",#N/A,FALSE,"Hovedark";"Side 2",#N/A,FALSE,"Hovedark";"Side 3",#N/A,FALSE,"Hovedark"}</definedName>
    <definedName name="wrn.Central." hidden="1">{"Side 1",#N/A,FALSE,"Hovedark";"Side 2",#N/A,FALSE,"Hovedark";"Side 3",#N/A,FALSE,"Hovedark"}</definedName>
    <definedName name="wrn.CFGGAAPMSDW." localSheetId="2" hidden="1">{"CFGGAAP1",#N/A,FALSE,"P&amp;L G GAAP";"CFGGAAP2",#N/A,FALSE,"P&amp;L G GAAP"}</definedName>
    <definedName name="wrn.CFGGAAPMSDW." localSheetId="3" hidden="1">{"CFGGAAP1",#N/A,FALSE,"P&amp;L G GAAP";"CFGGAAP2",#N/A,FALSE,"P&amp;L G GAAP"}</definedName>
    <definedName name="wrn.CFGGAAPMSDW." hidden="1">{"CFGGAAP1",#N/A,FALSE,"P&amp;L G GAAP";"CFGGAAP2",#N/A,FALSE,"P&amp;L G GAAP"}</definedName>
    <definedName name="wrn.comps." localSheetId="2" hidden="1">{#N/A,#N/A,FALSE,"Comp"}</definedName>
    <definedName name="wrn.comps." localSheetId="3" hidden="1">{#N/A,#N/A,FALSE,"Comp"}</definedName>
    <definedName name="wrn.comps." hidden="1">{#N/A,#N/A,FALSE,"Comp"}</definedName>
    <definedName name="wrn.contribution." localSheetId="2" hidden="1">{#N/A,#N/A,FALSE,"Contribution Analysis"}</definedName>
    <definedName name="wrn.contribution." localSheetId="3" hidden="1">{#N/A,#N/A,FALSE,"Contribution Analysis"}</definedName>
    <definedName name="wrn.contribution." hidden="1">{#N/A,#N/A,FALSE,"Contribution Analysis"}</definedName>
    <definedName name="wrn.Cover." localSheetId="2" hidden="1">{"coverall",#N/A,FALSE,"Definitions";"cover1",#N/A,FALSE,"Definitions";"cover2",#N/A,FALSE,"Definitions";"cover3",#N/A,FALSE,"Definitions";"cover4",#N/A,FALSE,"Definitions";"cover5",#N/A,FALSE,"Definitions";"blank",#N/A,FALSE,"Definitions"}</definedName>
    <definedName name="wrn.Cover." localSheetId="3" hidden="1">{"coverall",#N/A,FALSE,"Definitions";"cover1",#N/A,FALSE,"Definitions";"cover2",#N/A,FALSE,"Definitions";"cover3",#N/A,FALSE,"Definitions";"cover4",#N/A,FALSE,"Definitions";"cover5",#N/A,FALSE,"Definitions";"blank",#N/A,FALSE,"Definitions"}</definedName>
    <definedName name="wrn.Cover." hidden="1">{"coverall",#N/A,FALSE,"Definitions";"cover1",#N/A,FALSE,"Definitions";"cover2",#N/A,FALSE,"Definitions";"cover3",#N/A,FALSE,"Definitions";"cover4",#N/A,FALSE,"Definitions";"cover5",#N/A,FALSE,"Definitions";"blank",#N/A,FALSE,"Definitions"}</definedName>
    <definedName name="wrn.csc." localSheetId="2" hidden="1">{"orixcsc",#N/A,FALSE,"ORIX CSC";"orixcsc2",#N/A,FALSE,"ORIX CSC"}</definedName>
    <definedName name="wrn.csc." localSheetId="3" hidden="1">{"orixcsc",#N/A,FALSE,"ORIX CSC";"orixcsc2",#N/A,FALSE,"ORIX CSC"}</definedName>
    <definedName name="wrn.csc." hidden="1">{"orixcsc",#N/A,FALSE,"ORIX CSC";"orixcsc2",#N/A,FALSE,"ORIX CSC"}</definedName>
    <definedName name="wrn.csc2." localSheetId="2" hidden="1">{#N/A,#N/A,FALSE,"ORIX CSC"}</definedName>
    <definedName name="wrn.csc2." localSheetId="3" hidden="1">{#N/A,#N/A,FALSE,"ORIX CSC"}</definedName>
    <definedName name="wrn.csc2." hidden="1">{#N/A,#N/A,FALSE,"ORIX CSC"}</definedName>
    <definedName name="wrn.Dahl." localSheetId="2" hidden="1">{"Resultat",#N/A,TRUE,"Hovedtal";"Balance",#N/A,TRUE,"Hovedtal";"Cash_Flow",#N/A,TRUE,"Hovedtal"}</definedName>
    <definedName name="wrn.Dahl." localSheetId="3" hidden="1">{"Resultat",#N/A,TRUE,"Hovedtal";"Balance",#N/A,TRUE,"Hovedtal";"Cash_Flow",#N/A,TRUE,"Hovedtal"}</definedName>
    <definedName name="wrn.Dahl." hidden="1">{"Resultat",#N/A,TRUE,"Hovedtal";"Balance",#N/A,TRUE,"Hovedtal";"Cash_Flow",#N/A,TRUE,"Hovedtal"}</definedName>
    <definedName name="wrn.database." localSheetId="2" hidden="1">{"subs",#N/A,FALSE,"database ";"proportional",#N/A,FALSE,"database "}</definedName>
    <definedName name="wrn.database." localSheetId="3" hidden="1">{"subs",#N/A,FALSE,"database ";"proportional",#N/A,FALSE,"database "}</definedName>
    <definedName name="wrn.database." hidden="1">{"subs",#N/A,FALSE,"database ";"proportional",#N/A,FALSE,"database "}</definedName>
    <definedName name="wrn.dcf." localSheetId="2" hidden="1">{"mgmt forecast",#N/A,FALSE,"Mgmt Forecast";"dcf table",#N/A,FALSE,"Mgmt Forecast";"sensitivity",#N/A,FALSE,"Mgmt Forecast";"table inputs",#N/A,FALSE,"Mgmt Forecast";"calculations",#N/A,FALSE,"Mgmt Forecast"}</definedName>
    <definedName name="wrn.dcf." localSheetId="3" hidden="1">{"mgmt forecast",#N/A,FALSE,"Mgmt Forecast";"dcf table",#N/A,FALSE,"Mgmt Forecast";"sensitivity",#N/A,FALSE,"Mgmt Forecast";"table inputs",#N/A,FALSE,"Mgmt Forecast";"calculations",#N/A,FALSE,"Mgmt Forecast"}</definedName>
    <definedName name="wrn.dcf." hidden="1">{"mgmt forecast",#N/A,FALSE,"Mgmt Forecast";"dcf table",#N/A,FALSE,"Mgmt Forecast";"sensitivity",#N/A,FALSE,"Mgmt Forecast";"table inputs",#N/A,FALSE,"Mgmt Forecast";"calculations",#N/A,FALSE,"Mgmt Forecast"}</definedName>
    <definedName name="wrn.dcf2" localSheetId="2" hidden="1">{"mgmt forecast",#N/A,FALSE,"Mgmt Forecast";"dcf table",#N/A,FALSE,"Mgmt Forecast";"sensitivity",#N/A,FALSE,"Mgmt Forecast";"table inputs",#N/A,FALSE,"Mgmt Forecast";"calculations",#N/A,FALSE,"Mgmt Forecast"}</definedName>
    <definedName name="wrn.dcf2" localSheetId="3" hidden="1">{"mgmt forecast",#N/A,FALSE,"Mgmt Forecast";"dcf table",#N/A,FALSE,"Mgmt Forecast";"sensitivity",#N/A,FALSE,"Mgmt Forecast";"table inputs",#N/A,FALSE,"Mgmt Forecast";"calculations",#N/A,FALSE,"Mgmt Forecast"}</definedName>
    <definedName name="wrn.dcf2" hidden="1">{"mgmt forecast",#N/A,FALSE,"Mgmt Forecast";"dcf table",#N/A,FALSE,"Mgmt Forecast";"sensitivity",#N/A,FALSE,"Mgmt Forecast";"table inputs",#N/A,FALSE,"Mgmt Forecast";"calculations",#N/A,FALSE,"Mgmt Forecast"}</definedName>
    <definedName name="wrn.dcf3" localSheetId="2" hidden="1">{"mgmt forecast",#N/A,FALSE,"Mgmt Forecast";"dcf table",#N/A,FALSE,"Mgmt Forecast";"sensitivity",#N/A,FALSE,"Mgmt Forecast";"table inputs",#N/A,FALSE,"Mgmt Forecast";"calculations",#N/A,FALSE,"Mgmt Forecast"}</definedName>
    <definedName name="wrn.dcf3" localSheetId="3" hidden="1">{"mgmt forecast",#N/A,FALSE,"Mgmt Forecast";"dcf table",#N/A,FALSE,"Mgmt Forecast";"sensitivity",#N/A,FALSE,"Mgmt Forecast";"table inputs",#N/A,FALSE,"Mgmt Forecast";"calculations",#N/A,FALSE,"Mgmt Forecast"}</definedName>
    <definedName name="wrn.dcf3" hidden="1">{"mgmt forecast",#N/A,FALSE,"Mgmt Forecast";"dcf table",#N/A,FALSE,"Mgmt Forecast";"sensitivity",#N/A,FALSE,"Mgmt Forecast";"table inputs",#N/A,FALSE,"Mgmt Forecast";"calculations",#N/A,FALSE,"Mgmt Forecast"}</definedName>
    <definedName name="wrn.dcf4" localSheetId="2" hidden="1">{"mgmt forecast",#N/A,FALSE,"Mgmt Forecast";"dcf table",#N/A,FALSE,"Mgmt Forecast";"sensitivity",#N/A,FALSE,"Mgmt Forecast";"table inputs",#N/A,FALSE,"Mgmt Forecast";"calculations",#N/A,FALSE,"Mgmt Forecast"}</definedName>
    <definedName name="wrn.dcf4" localSheetId="3" hidden="1">{"mgmt forecast",#N/A,FALSE,"Mgmt Forecast";"dcf table",#N/A,FALSE,"Mgmt Forecast";"sensitivity",#N/A,FALSE,"Mgmt Forecast";"table inputs",#N/A,FALSE,"Mgmt Forecast";"calculations",#N/A,FALSE,"Mgmt Forecast"}</definedName>
    <definedName name="wrn.dcf4" hidden="1">{"mgmt forecast",#N/A,FALSE,"Mgmt Forecast";"dcf table",#N/A,FALSE,"Mgmt Forecast";"sensitivity",#N/A,FALSE,"Mgmt Forecast";"table inputs",#N/A,FALSE,"Mgmt Forecast";"calculations",#N/A,FALSE,"Mgmt Forecast"}</definedName>
    <definedName name="wrn.dcf5" localSheetId="2" hidden="1">{"mgmt forecast",#N/A,FALSE,"Mgmt Forecast";"dcf table",#N/A,FALSE,"Mgmt Forecast";"sensitivity",#N/A,FALSE,"Mgmt Forecast";"table inputs",#N/A,FALSE,"Mgmt Forecast";"calculations",#N/A,FALSE,"Mgmt Forecast"}</definedName>
    <definedName name="wrn.dcf5" localSheetId="3" hidden="1">{"mgmt forecast",#N/A,FALSE,"Mgmt Forecast";"dcf table",#N/A,FALSE,"Mgmt Forecast";"sensitivity",#N/A,FALSE,"Mgmt Forecast";"table inputs",#N/A,FALSE,"Mgmt Forecast";"calculations",#N/A,FALSE,"Mgmt Forecast"}</definedName>
    <definedName name="wrn.dcf5" hidden="1">{"mgmt forecast",#N/A,FALSE,"Mgmt Forecast";"dcf table",#N/A,FALSE,"Mgmt Forecast";"sensitivity",#N/A,FALSE,"Mgmt Forecast";"table inputs",#N/A,FALSE,"Mgmt Forecast";"calculations",#N/A,FALSE,"Mgmt Forecast"}</definedName>
    <definedName name="wrn.DebtGermanGAAP2000_2009." localSheetId="2" hidden="1">{"DebtGGAAP1",#N/A,FALSE,"P&amp;L G GAAP"}</definedName>
    <definedName name="wrn.DebtGermanGAAP2000_2009." localSheetId="3" hidden="1">{"DebtGGAAP1",#N/A,FALSE,"P&amp;L G GAAP"}</definedName>
    <definedName name="wrn.DebtGermanGAAP2000_2009." hidden="1">{"DebtGGAAP1",#N/A,FALSE,"P&amp;L G GAAP"}</definedName>
    <definedName name="wrn.DebtGermanGAAP2010_2019." localSheetId="2" hidden="1">{"DebtGGAAP2",#N/A,FALSE,"P&amp;L G GAAP"}</definedName>
    <definedName name="wrn.DebtGermanGAAP2010_2019." localSheetId="3" hidden="1">{"DebtGGAAP2",#N/A,FALSE,"P&amp;L G GAAP"}</definedName>
    <definedName name="wrn.DebtGermanGAAP2010_2019." hidden="1">{"DebtGGAAP2",#N/A,FALSE,"P&amp;L G GAAP"}</definedName>
    <definedName name="wrn.DebtUSGAAP2000_2009." localSheetId="2" hidden="1">{"DebtUSGAAP1",#N/A,FALSE,"P&amp;L US GAAP"}</definedName>
    <definedName name="wrn.DebtUSGAAP2000_2009." localSheetId="3" hidden="1">{"DebtUSGAAP1",#N/A,FALSE,"P&amp;L US GAAP"}</definedName>
    <definedName name="wrn.DebtUSGAAP2000_2009." hidden="1">{"DebtUSGAAP1",#N/A,FALSE,"P&amp;L US GAAP"}</definedName>
    <definedName name="wrn.DebtUSGAAP2010_2019." localSheetId="2" hidden="1">{"DebtUSGAAP2",#N/A,FALSE,"P&amp;L US GAAP"}</definedName>
    <definedName name="wrn.DebtUSGAAP2010_2019." localSheetId="3" hidden="1">{"DebtUSGAAP2",#N/A,FALSE,"P&amp;L US GAAP"}</definedName>
    <definedName name="wrn.DebtUSGAAP2010_2019." hidden="1">{"DebtUSGAAP2",#N/A,FALSE,"P&amp;L US GAAP"}</definedName>
    <definedName name="wrn.Detailed._.P._.and._.L." localSheetId="2" hidden="1">{"P and L Detail Page 1",#N/A,FALSE,"Data";"P and L Detail Page 2",#N/A,FALSE,"Data"}</definedName>
    <definedName name="wrn.Detailed._.P._.and._.L." localSheetId="3" hidden="1">{"P and L Detail Page 1",#N/A,FALSE,"Data";"P and L Detail Page 2",#N/A,FALSE,"Data"}</definedName>
    <definedName name="wrn.Detailed._.P._.and._.L." hidden="1">{"P and L Detail Page 1",#N/A,FALSE,"Data";"P and L Detail Page 2",#N/A,FALSE,"Data"}</definedName>
    <definedName name="wrn.DLH_hele." localSheetId="2" hidden="1">{"Side 1",#N/A,FALSE,"Hovedark";"Side 2",#N/A,FALSE,"Hovedark";"Cash Flow",#N/A,FALSE,"Hovedark";"Breakdown",#N/A,FALSE,"Breakdown";"Valuation",#N/A,FALSE,"Valuation";"Bidrag",#N/A,FALSE,"Bidrag"}</definedName>
    <definedName name="wrn.DLH_hele." localSheetId="3" hidden="1">{"Side 1",#N/A,FALSE,"Hovedark";"Side 2",#N/A,FALSE,"Hovedark";"Cash Flow",#N/A,FALSE,"Hovedark";"Breakdown",#N/A,FALSE,"Breakdown";"Valuation",#N/A,FALSE,"Valuation";"Bidrag",#N/A,FALSE,"Bidrag"}</definedName>
    <definedName name="wrn.DLH_hele." hidden="1">{"Side 1",#N/A,FALSE,"Hovedark";"Side 2",#N/A,FALSE,"Hovedark";"Cash Flow",#N/A,FALSE,"Hovedark";"Breakdown",#N/A,FALSE,"Breakdown";"Valuation",#N/A,FALSE,"Valuation";"Bidrag",#N/A,FALSE,"Bidrag"}</definedName>
    <definedName name="wrn.Earnings._.Model." localSheetId="2"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wrn.Earnings._.Model." localSheetId="3"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wrn.Earnings._.Model."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wrn.Employee._.Efficiency." localSheetId="2" hidden="1">{"Employee Efficiency",#N/A,FALSE,"Benchmarking"}</definedName>
    <definedName name="wrn.Employee._.Efficiency." localSheetId="3" hidden="1">{"Employee Efficiency",#N/A,FALSE,"Benchmarking"}</definedName>
    <definedName name="wrn.Employee._.Efficiency." hidden="1">{"Employee Efficiency",#N/A,FALSE,"Benchmarking"}</definedName>
    <definedName name="wrn.Europe." localSheetId="2" hidden="1">{"rawdata",#N/A,TRUE,"BT ";"in",#N/A,TRUE,"BT ";"rawdata",#N/A,TRUE,"CW ";"in",#N/A,TRUE,"CW ";"rawdata",#N/A,TRUE,"KPN";"in",#N/A,TRUE,"KPN";"rawdata",#N/A,TRUE,"OTE";"in",#N/A,TRUE,"OTE";"rawdata",#N/A,TRUE,"Port";"in",#N/A,TRUE,"Port";"rawdata",#N/A,TRUE,"SPT";"in",#N/A,TRUE,"SPT";"rawdata",#N/A,TRUE,"TD ";"in",#N/A,TRUE,"TD ";"rawdata",#N/A,TRUE,"TItal";"rawdata2",#N/A,TRUE,"TItal";"in",#N/A,TRUE,"TItal";"rawdata",#N/A,TRUE,"TdEsp";"in",#N/A,TRUE,"TdEsp";"rawdata",#N/A,TRUE,"Belg";"in",#N/A,TRUE,"Belg";"rawdata",#N/A,TRUE,"BEZEQ";"in",#N/A,TRUE,"BEZEQ";"rawdata",#N/A,TRUE,"DT ";"in",#N/A,TRUE,"DT ";"rawdata",#N/A,TRUE,"FT ";"in",#N/A,TRUE,"FT ";"rawdata",#N/A,TRUE,"MAT";"in",#N/A,TRUE,"MAT";"rawdata",#N/A,TRUE,"Eire";"in",#N/A,TRUE,"Eire";"rawdata",#N/A,TRUE,"TFin";"in",#N/A,TRUE,"TFin";"rawdata",#N/A,TRUE,"TNor";"in",#N/A,TRUE,"TNor";"rawdata",#N/A,TRUE,"Telia";"in",#N/A,TRUE,"Telia";"rawdata",#N/A,TRUE,"TPSA";"in",#N/A,TRUE,"TPSA";"rawdata",#N/A,TRUE,"TSAfr";"in",#N/A,TRUE,"TSAfr";"rawdata",#N/A,TRUE,"Turk";"in",#N/A,TRUE,"Turk"}</definedName>
    <definedName name="wrn.Europe." localSheetId="3" hidden="1">{"rawdata",#N/A,TRUE,"BT ";"in",#N/A,TRUE,"BT ";"rawdata",#N/A,TRUE,"CW ";"in",#N/A,TRUE,"CW ";"rawdata",#N/A,TRUE,"KPN";"in",#N/A,TRUE,"KPN";"rawdata",#N/A,TRUE,"OTE";"in",#N/A,TRUE,"OTE";"rawdata",#N/A,TRUE,"Port";"in",#N/A,TRUE,"Port";"rawdata",#N/A,TRUE,"SPT";"in",#N/A,TRUE,"SPT";"rawdata",#N/A,TRUE,"TD ";"in",#N/A,TRUE,"TD ";"rawdata",#N/A,TRUE,"TItal";"rawdata2",#N/A,TRUE,"TItal";"in",#N/A,TRUE,"TItal";"rawdata",#N/A,TRUE,"TdEsp";"in",#N/A,TRUE,"TdEsp";"rawdata",#N/A,TRUE,"Belg";"in",#N/A,TRUE,"Belg";"rawdata",#N/A,TRUE,"BEZEQ";"in",#N/A,TRUE,"BEZEQ";"rawdata",#N/A,TRUE,"DT ";"in",#N/A,TRUE,"DT ";"rawdata",#N/A,TRUE,"FT ";"in",#N/A,TRUE,"FT ";"rawdata",#N/A,TRUE,"MAT";"in",#N/A,TRUE,"MAT";"rawdata",#N/A,TRUE,"Eire";"in",#N/A,TRUE,"Eire";"rawdata",#N/A,TRUE,"TFin";"in",#N/A,TRUE,"TFin";"rawdata",#N/A,TRUE,"TNor";"in",#N/A,TRUE,"TNor";"rawdata",#N/A,TRUE,"Telia";"in",#N/A,TRUE,"Telia";"rawdata",#N/A,TRUE,"TPSA";"in",#N/A,TRUE,"TPSA";"rawdata",#N/A,TRUE,"TSAfr";"in",#N/A,TRUE,"TSAfr";"rawdata",#N/A,TRUE,"Turk";"in",#N/A,TRUE,"Turk"}</definedName>
    <definedName name="wrn.Europe." hidden="1">{"rawdata",#N/A,TRUE,"BT ";"in",#N/A,TRUE,"BT ";"rawdata",#N/A,TRUE,"CW ";"in",#N/A,TRUE,"CW ";"rawdata",#N/A,TRUE,"KPN";"in",#N/A,TRUE,"KPN";"rawdata",#N/A,TRUE,"OTE";"in",#N/A,TRUE,"OTE";"rawdata",#N/A,TRUE,"Port";"in",#N/A,TRUE,"Port";"rawdata",#N/A,TRUE,"SPT";"in",#N/A,TRUE,"SPT";"rawdata",#N/A,TRUE,"TD ";"in",#N/A,TRUE,"TD ";"rawdata",#N/A,TRUE,"TItal";"rawdata2",#N/A,TRUE,"TItal";"in",#N/A,TRUE,"TItal";"rawdata",#N/A,TRUE,"TdEsp";"in",#N/A,TRUE,"TdEsp";"rawdata",#N/A,TRUE,"Belg";"in",#N/A,TRUE,"Belg";"rawdata",#N/A,TRUE,"BEZEQ";"in",#N/A,TRUE,"BEZEQ";"rawdata",#N/A,TRUE,"DT ";"in",#N/A,TRUE,"DT ";"rawdata",#N/A,TRUE,"FT ";"in",#N/A,TRUE,"FT ";"rawdata",#N/A,TRUE,"MAT";"in",#N/A,TRUE,"MAT";"rawdata",#N/A,TRUE,"Eire";"in",#N/A,TRUE,"Eire";"rawdata",#N/A,TRUE,"TFin";"in",#N/A,TRUE,"TFin";"rawdata",#N/A,TRUE,"TNor";"in",#N/A,TRUE,"TNor";"rawdata",#N/A,TRUE,"Telia";"in",#N/A,TRUE,"Telia";"rawdata",#N/A,TRUE,"TPSA";"in",#N/A,TRUE,"TPSA";"rawdata",#N/A,TRUE,"TSAfr";"in",#N/A,TRUE,"TSAfr";"rawdata",#N/A,TRUE,"Turk";"in",#N/A,TRUE,"Turk"}</definedName>
    <definedName name="wrn.Everything." localSheetId="2" hidden="1">{#N/A,#N/A,FALSE,"BNSF";#N/A,#N/A,FALSE,"KC";#N/A,#N/A,FALSE,"KCws";#N/A,#N/A,FALSE,"MergKC";#N/A,#N/A,FALSE,"CredStwKC";#N/A,#N/A,FALSE,"SP";#N/A,#N/A,FALSE,"SPws";#N/A,#N/A,FALSE,"MergSP";#N/A,#N/A,FALSE,"CredStwSP";#N/A,#N/A,FALSE,"SPbrkup";#N/A,#N/A,FALSE,"SPwBNSFws";#N/A,#N/A,FALSE,"MergSPwBNSF";#N/A,#N/A,FALSE,"CredStSPwBNSF (2)";#N/A,#N/A,FALSE,"SPwKCws (2)";#N/A,#N/A,FALSE,"MergSPwKC (2)";#N/A,#N/A,FALSE,"CredStKCwSP";#N/A,#N/A,FALSE,"ILL";#N/A,#N/A,FALSE,"SPwILLws";#N/A,#N/A,FALSE,"CredStILLwSP";#N/A,#N/A,FALSE,"MergSPwILL";#N/A,#N/A,FALSE,"CredStILLwSP";#N/A,#N/A,FALSE,"Conrail";#N/A,#N/A,FALSE,"CONws";#N/A,#N/A,FALSE,"MergCON";#N/A,#N/A,FALSE,"CredStwCON";#N/A,#N/A,FALSE,"SPwCONws ";#N/A,#N/A,FALSE,"MergSPwCON";#N/A,#N/A,FALSE,"CredStILLwCON";#N/A,#N/A,FALSE,"SPws (2)";#N/A,#N/A,FALSE,"MergSP (2)";#N/A,#N/A,FALSE,"CredStwSP (2)";#N/A,#N/A,FALSE,"CSX";#N/A,#N/A,FALSE,"CSXws";#N/A,#N/A,FALSE,"MergCSX";#N/A,#N/A,FALSE,"CredStwCSX";#N/A,#N/A,FALSE,"Norfolk";#N/A,#N/A,FALSE,"NORws";#N/A,#N/A,FALSE,"MergNOR";#N/A,#N/A,FALSE,"CredStwNOR";#N/A,#N/A,FALSE,"NORwCONws";#N/A,#N/A,FALSE,"MergNORwCON"}</definedName>
    <definedName name="wrn.Everything." localSheetId="3" hidden="1">{#N/A,#N/A,FALSE,"BNSF";#N/A,#N/A,FALSE,"KC";#N/A,#N/A,FALSE,"KCws";#N/A,#N/A,FALSE,"MergKC";#N/A,#N/A,FALSE,"CredStwKC";#N/A,#N/A,FALSE,"SP";#N/A,#N/A,FALSE,"SPws";#N/A,#N/A,FALSE,"MergSP";#N/A,#N/A,FALSE,"CredStwSP";#N/A,#N/A,FALSE,"SPbrkup";#N/A,#N/A,FALSE,"SPwBNSFws";#N/A,#N/A,FALSE,"MergSPwBNSF";#N/A,#N/A,FALSE,"CredStSPwBNSF (2)";#N/A,#N/A,FALSE,"SPwKCws (2)";#N/A,#N/A,FALSE,"MergSPwKC (2)";#N/A,#N/A,FALSE,"CredStKCwSP";#N/A,#N/A,FALSE,"ILL";#N/A,#N/A,FALSE,"SPwILLws";#N/A,#N/A,FALSE,"CredStILLwSP";#N/A,#N/A,FALSE,"MergSPwILL";#N/A,#N/A,FALSE,"CredStILLwSP";#N/A,#N/A,FALSE,"Conrail";#N/A,#N/A,FALSE,"CONws";#N/A,#N/A,FALSE,"MergCON";#N/A,#N/A,FALSE,"CredStwCON";#N/A,#N/A,FALSE,"SPwCONws ";#N/A,#N/A,FALSE,"MergSPwCON";#N/A,#N/A,FALSE,"CredStILLwCON";#N/A,#N/A,FALSE,"SPws (2)";#N/A,#N/A,FALSE,"MergSP (2)";#N/A,#N/A,FALSE,"CredStwSP (2)";#N/A,#N/A,FALSE,"CSX";#N/A,#N/A,FALSE,"CSXws";#N/A,#N/A,FALSE,"MergCSX";#N/A,#N/A,FALSE,"CredStwCSX";#N/A,#N/A,FALSE,"Norfolk";#N/A,#N/A,FALSE,"NORws";#N/A,#N/A,FALSE,"MergNOR";#N/A,#N/A,FALSE,"CredStwNOR";#N/A,#N/A,FALSE,"NORwCONws";#N/A,#N/A,FALSE,"MergNORwCON"}</definedName>
    <definedName name="wrn.Everything." hidden="1">{#N/A,#N/A,FALSE,"BNSF";#N/A,#N/A,FALSE,"KC";#N/A,#N/A,FALSE,"KCws";#N/A,#N/A,FALSE,"MergKC";#N/A,#N/A,FALSE,"CredStwKC";#N/A,#N/A,FALSE,"SP";#N/A,#N/A,FALSE,"SPws";#N/A,#N/A,FALSE,"MergSP";#N/A,#N/A,FALSE,"CredStwSP";#N/A,#N/A,FALSE,"SPbrkup";#N/A,#N/A,FALSE,"SPwBNSFws";#N/A,#N/A,FALSE,"MergSPwBNSF";#N/A,#N/A,FALSE,"CredStSPwBNSF (2)";#N/A,#N/A,FALSE,"SPwKCws (2)";#N/A,#N/A,FALSE,"MergSPwKC (2)";#N/A,#N/A,FALSE,"CredStKCwSP";#N/A,#N/A,FALSE,"ILL";#N/A,#N/A,FALSE,"SPwILLws";#N/A,#N/A,FALSE,"CredStILLwSP";#N/A,#N/A,FALSE,"MergSPwILL";#N/A,#N/A,FALSE,"CredStILLwSP";#N/A,#N/A,FALSE,"Conrail";#N/A,#N/A,FALSE,"CONws";#N/A,#N/A,FALSE,"MergCON";#N/A,#N/A,FALSE,"CredStwCON";#N/A,#N/A,FALSE,"SPwCONws ";#N/A,#N/A,FALSE,"MergSPwCON";#N/A,#N/A,FALSE,"CredStILLwCON";#N/A,#N/A,FALSE,"SPws (2)";#N/A,#N/A,FALSE,"MergSP (2)";#N/A,#N/A,FALSE,"CredStwSP (2)";#N/A,#N/A,FALSE,"CSX";#N/A,#N/A,FALSE,"CSXws";#N/A,#N/A,FALSE,"MergCSX";#N/A,#N/A,FALSE,"CredStwCSX";#N/A,#N/A,FALSE,"Norfolk";#N/A,#N/A,FALSE,"NORws";#N/A,#N/A,FALSE,"MergNOR";#N/A,#N/A,FALSE,"CredStwNOR";#N/A,#N/A,FALSE,"NORwCONws";#N/A,#N/A,FALSE,"MergNORwCON"}</definedName>
    <definedName name="wrn.Financial._.Output." localSheetId="2" hidden="1">{"P and L",#N/A,FALSE,"Financial Output";"Cashflow",#N/A,FALSE,"Financial Output";"Balance Sheet",#N/A,FALSE,"Financial Output"}</definedName>
    <definedName name="wrn.Financial._.Output." localSheetId="3" hidden="1">{"P and L",#N/A,FALSE,"Financial Output";"Cashflow",#N/A,FALSE,"Financial Output";"Balance Sheet",#N/A,FALSE,"Financial Output"}</definedName>
    <definedName name="wrn.Financial._.Output." hidden="1">{"P and L",#N/A,FALSE,"Financial Output";"Cashflow",#N/A,FALSE,"Financial Output";"Balance Sheet",#N/A,FALSE,"Financial Output"}</definedName>
    <definedName name="wrn.finmodel." localSheetId="2" hidden="1">{#N/A,#N/A,FALSE,"Fin Model"}</definedName>
    <definedName name="wrn.finmodel." localSheetId="3" hidden="1">{#N/A,#N/A,FALSE,"Fin Model"}</definedName>
    <definedName name="wrn.finmodel." hidden="1">{#N/A,#N/A,FALSE,"Fin Model"}</definedName>
    <definedName name="wrn.FinStatementsGGAAP." localSheetId="2" hidden="1">{"PLGGAAP1",#N/A,TRUE,"P&amp;L G GAAP";"PLGGAAP2",#N/A,TRUE,"P&amp;L G GAAP";"PLGGAAP3",#N/A,TRUE,"P&amp;L G GAAP";"PLGGAAP4",#N/A,TRUE,"P&amp;L G GAAP";"CFGGAAP1a",#N/A,TRUE,"P&amp;L G GAAP";"CFGGAAP2a",#N/A,TRUE,"P&amp;L G GAAP";"WCGGAAP1",#N/A,TRUE,"P&amp;L G GAAP";"WCGGAAP2",#N/A,TRUE,"P&amp;L G GAAP";"BSGGAAP1",#N/A,TRUE,"P&amp;L G GAAP";"BSGGAAP2",#N/A,TRUE,"P&amp;L G GAAP";"DebtGGAAP1",#N/A,TRUE,"P&amp;L G GAAP";"DebtGGAAP2",#N/A,TRUE,"P&amp;L G GAAP"}</definedName>
    <definedName name="wrn.FinStatementsGGAAP." localSheetId="3" hidden="1">{"PLGGAAP1",#N/A,TRUE,"P&amp;L G GAAP";"PLGGAAP2",#N/A,TRUE,"P&amp;L G GAAP";"PLGGAAP3",#N/A,TRUE,"P&amp;L G GAAP";"PLGGAAP4",#N/A,TRUE,"P&amp;L G GAAP";"CFGGAAP1a",#N/A,TRUE,"P&amp;L G GAAP";"CFGGAAP2a",#N/A,TRUE,"P&amp;L G GAAP";"WCGGAAP1",#N/A,TRUE,"P&amp;L G GAAP";"WCGGAAP2",#N/A,TRUE,"P&amp;L G GAAP";"BSGGAAP1",#N/A,TRUE,"P&amp;L G GAAP";"BSGGAAP2",#N/A,TRUE,"P&amp;L G GAAP";"DebtGGAAP1",#N/A,TRUE,"P&amp;L G GAAP";"DebtGGAAP2",#N/A,TRUE,"P&amp;L G GAAP"}</definedName>
    <definedName name="wrn.FinStatementsGGAAP." hidden="1">{"PLGGAAP1",#N/A,TRUE,"P&amp;L G GAAP";"PLGGAAP2",#N/A,TRUE,"P&amp;L G GAAP";"PLGGAAP3",#N/A,TRUE,"P&amp;L G GAAP";"PLGGAAP4",#N/A,TRUE,"P&amp;L G GAAP";"CFGGAAP1a",#N/A,TRUE,"P&amp;L G GAAP";"CFGGAAP2a",#N/A,TRUE,"P&amp;L G GAAP";"WCGGAAP1",#N/A,TRUE,"P&amp;L G GAAP";"WCGGAAP2",#N/A,TRUE,"P&amp;L G GAAP";"BSGGAAP1",#N/A,TRUE,"P&amp;L G GAAP";"BSGGAAP2",#N/A,TRUE,"P&amp;L G GAAP";"DebtGGAAP1",#N/A,TRUE,"P&amp;L G GAAP";"DebtGGAAP2",#N/A,TRUE,"P&amp;L G GAAP"}</definedName>
    <definedName name="wrn.FinStatementsUSGAAP." localSheetId="2" hidden="1">{"PLUSGAAP1",#N/A,TRUE,"P&amp;L US GAAP";"PLUSGAAP2",#N/A,TRUE,"P&amp;L US GAAP";"PLUSGAAP3",#N/A,TRUE,"P&amp;L US GAAP";"PLUSGAAP4",#N/A,TRUE,"P&amp;L US GAAP";"CFUSGAAP1a",#N/A,TRUE,"P&amp;L US GAAP";"CFUSGAAP2a",#N/A,TRUE,"P&amp;L US GAAP";"WCUSGAAP1",#N/A,TRUE,"P&amp;L US GAAP";"WCUSGAAP2",#N/A,TRUE,"P&amp;L US GAAP";"BSUSGAAP1",#N/A,TRUE,"P&amp;L US GAAP";"BSUSGAAP2",#N/A,TRUE,"P&amp;L US GAAP";"DebtUSGAAP1",#N/A,TRUE,"P&amp;L US GAAP";"DebtUSGAAP2",#N/A,TRUE,"P&amp;L US GAAP"}</definedName>
    <definedName name="wrn.FinStatementsUSGAAP." localSheetId="3" hidden="1">{"PLUSGAAP1",#N/A,TRUE,"P&amp;L US GAAP";"PLUSGAAP2",#N/A,TRUE,"P&amp;L US GAAP";"PLUSGAAP3",#N/A,TRUE,"P&amp;L US GAAP";"PLUSGAAP4",#N/A,TRUE,"P&amp;L US GAAP";"CFUSGAAP1a",#N/A,TRUE,"P&amp;L US GAAP";"CFUSGAAP2a",#N/A,TRUE,"P&amp;L US GAAP";"WCUSGAAP1",#N/A,TRUE,"P&amp;L US GAAP";"WCUSGAAP2",#N/A,TRUE,"P&amp;L US GAAP";"BSUSGAAP1",#N/A,TRUE,"P&amp;L US GAAP";"BSUSGAAP2",#N/A,TRUE,"P&amp;L US GAAP";"DebtUSGAAP1",#N/A,TRUE,"P&amp;L US GAAP";"DebtUSGAAP2",#N/A,TRUE,"P&amp;L US GAAP"}</definedName>
    <definedName name="wrn.FinStatementsUSGAAP." hidden="1">{"PLUSGAAP1",#N/A,TRUE,"P&amp;L US GAAP";"PLUSGAAP2",#N/A,TRUE,"P&amp;L US GAAP";"PLUSGAAP3",#N/A,TRUE,"P&amp;L US GAAP";"PLUSGAAP4",#N/A,TRUE,"P&amp;L US GAAP";"CFUSGAAP1a",#N/A,TRUE,"P&amp;L US GAAP";"CFUSGAAP2a",#N/A,TRUE,"P&amp;L US GAAP";"WCUSGAAP1",#N/A,TRUE,"P&amp;L US GAAP";"WCUSGAAP2",#N/A,TRUE,"P&amp;L US GAAP";"BSUSGAAP1",#N/A,TRUE,"P&amp;L US GAAP";"BSUSGAAP2",#N/A,TRUE,"P&amp;L US GAAP";"DebtUSGAAP1",#N/A,TRUE,"P&amp;L US GAAP";"DebtUSGAAP2",#N/A,TRUE,"P&amp;L US GAAP"}</definedName>
    <definedName name="wrn.Five._.Year._.Record." localSheetId="2" hidden="1">{"Five Year Record",#N/A,FALSE,"Front and Back"}</definedName>
    <definedName name="wrn.Five._.Year._.Record." localSheetId="3" hidden="1">{"Five Year Record",#N/A,FALSE,"Front and Back"}</definedName>
    <definedName name="wrn.Five._.Year._.Record." hidden="1">{"Five Year Record",#N/A,FALSE,"Front and Back"}</definedName>
    <definedName name="wrn.Flugger." localSheetId="2" hidden="1">{"Res_og_nøgle",#N/A,FALSE,"Hovedark";"Balance",#N/A,FALSE,"Hovedark";"Bagside_DK",#N/A,FALSE,"Bagside"}</definedName>
    <definedName name="wrn.Flugger." localSheetId="3" hidden="1">{"Res_og_nøgle",#N/A,FALSE,"Hovedark";"Balance",#N/A,FALSE,"Hovedark";"Bagside_DK",#N/A,FALSE,"Bagside"}</definedName>
    <definedName name="wrn.Flugger." hidden="1">{"Res_og_nøgle",#N/A,FALSE,"Hovedark";"Balance",#N/A,FALSE,"Hovedark";"Bagside_DK",#N/A,FALSE,"Bagside"}</definedName>
    <definedName name="wrn.Front._.Page." localSheetId="2" hidden="1">{"Front Page",#N/A,FALSE,"Front and Back"}</definedName>
    <definedName name="wrn.Front._.Page." localSheetId="3" hidden="1">{"Front Page",#N/A,FALSE,"Front and Back"}</definedName>
    <definedName name="wrn.Front._.Page." hidden="1">{"Front Page",#N/A,FALSE,"Front and Back"}</definedName>
    <definedName name="wrn.Front_Page." localSheetId="2" hidden="1">{"Front_Page",#N/A,FALSE,"Front Page"}</definedName>
    <definedName name="wrn.Front_Page." localSheetId="3" hidden="1">{"Front_Page",#N/A,FALSE,"Front Page"}</definedName>
    <definedName name="wrn.Front_Page." hidden="1">{"Front_Page",#N/A,FALSE,"Front Page"}</definedName>
    <definedName name="wrn.frprd." localSheetId="2" hidden="1">{#N/A,#N/A,FALSE,"FRPRD"}</definedName>
    <definedName name="wrn.frprd." localSheetId="3" hidden="1">{#N/A,#N/A,FALSE,"FRPRD"}</definedName>
    <definedName name="wrn.frprd." hidden="1">{#N/A,#N/A,FALSE,"FRPRD"}</definedName>
    <definedName name="wrn.Full._.model." localSheetId="2" hidden="1">{"landexbravo",#N/A,FALSE,"Land (ex Bravo)";"Schenker_HO",#N/A,FALSE,"Schenker HO";"Landincbravo",#N/A,FALSE,"Land + Bravo";"Logistics",#N/A,FALSE,"Logistics";"Airandsea",#N/A,FALSE,"Air &amp; Sea";"Schenkgroup",#N/A,FALSE,"Schenker Group";"RaabKarcher",#N/A,FALSE,"Raab Karcher";"Brenntag",#N/A,FALSE,"Brenntag";"Interfer",#N/A,FALSE,"Interfer";"F_S",#N/A,FALSE,"F&amp;S";"Full_line",#N/A,FALSE,"Wholesale";"Auto_S",#N/A,FALSE,"Auto_S";"Otherco",#N/A,FALSE,"Other co";"Centraladmin",#N/A,FALSE,"Central Ad";"Consol_adj",#N/A,FALSE,"Consol adj";"Summary98",#N/A,FALSE,"Summary";"Bravo",#N/A,FALSE,"Bravo";"Offerletter",#N/A,FALSE,"Offer letter 1";"Front sheet",#N/A,FALSE,"Comments"}</definedName>
    <definedName name="wrn.Full._.model." localSheetId="3" hidden="1">{"landexbravo",#N/A,FALSE,"Land (ex Bravo)";"Schenker_HO",#N/A,FALSE,"Schenker HO";"Landincbravo",#N/A,FALSE,"Land + Bravo";"Logistics",#N/A,FALSE,"Logistics";"Airandsea",#N/A,FALSE,"Air &amp; Sea";"Schenkgroup",#N/A,FALSE,"Schenker Group";"RaabKarcher",#N/A,FALSE,"Raab Karcher";"Brenntag",#N/A,FALSE,"Brenntag";"Interfer",#N/A,FALSE,"Interfer";"F_S",#N/A,FALSE,"F&amp;S";"Full_line",#N/A,FALSE,"Wholesale";"Auto_S",#N/A,FALSE,"Auto_S";"Otherco",#N/A,FALSE,"Other co";"Centraladmin",#N/A,FALSE,"Central Ad";"Consol_adj",#N/A,FALSE,"Consol adj";"Summary98",#N/A,FALSE,"Summary";"Bravo",#N/A,FALSE,"Bravo";"Offerletter",#N/A,FALSE,"Offer letter 1";"Front sheet",#N/A,FALSE,"Comments"}</definedName>
    <definedName name="wrn.Full._.model." hidden="1">{"landexbravo",#N/A,FALSE,"Land (ex Bravo)";"Schenker_HO",#N/A,FALSE,"Schenker HO";"Landincbravo",#N/A,FALSE,"Land + Bravo";"Logistics",#N/A,FALSE,"Logistics";"Airandsea",#N/A,FALSE,"Air &amp; Sea";"Schenkgroup",#N/A,FALSE,"Schenker Group";"RaabKarcher",#N/A,FALSE,"Raab Karcher";"Brenntag",#N/A,FALSE,"Brenntag";"Interfer",#N/A,FALSE,"Interfer";"F_S",#N/A,FALSE,"F&amp;S";"Full_line",#N/A,FALSE,"Wholesale";"Auto_S",#N/A,FALSE,"Auto_S";"Otherco",#N/A,FALSE,"Other co";"Centraladmin",#N/A,FALSE,"Central Ad";"Consol_adj",#N/A,FALSE,"Consol adj";"Summary98",#N/A,FALSE,"Summary";"Bravo",#N/A,FALSE,"Bravo";"Offerletter",#N/A,FALSE,"Offer letter 1";"Front sheet",#N/A,FALSE,"Comments"}</definedName>
    <definedName name="wrn.Full._.Print._.Out." localSheetId="2" hidden="1">{#N/A,#N/A,TRUE,"Notice";#N/A,#N/A,TRUE,"Title";#N/A,#N/A,TRUE,"Contents";#N/A,#N/A,TRUE,"General Assumptions";#N/A,#N/A,TRUE,"Accounts";#N/A,#N/A,TRUE,"OperatingAssumptions";#N/A,#N/A,TRUE,"OpAssBk";#N/A,#N/A,TRUE,"Consumer";#N/A,#N/A,TRUE,"Business";#N/A,#N/A,TRUE,"CorpISP";#N/A,#N/A,TRUE,"ISP";#N/A,#N/A,TRUE,"Carrier";#N/A,#N/A,TRUE,"Other";#N/A,#N/A,TRUE,"Depn";#N/A,#N/A,TRUE,"Debt";#N/A,#N/A,TRUE,"Cashflow";#N/A,#N/A,TRUE,"Finance Leases";#N/A,#N/A,TRUE,"Optus Lease";#N/A,#N/A,TRUE,"Sthn Cross Lease";#N/A,#N/A,TRUE,"Ops Summary";#N/A,#N/A,TRUE,"Summary";#N/A,#N/A,TRUE,"AssBookGen";#N/A,#N/A,TRUE,"Historical Data"}</definedName>
    <definedName name="wrn.Full._.Print._.Out." localSheetId="3" hidden="1">{#N/A,#N/A,TRUE,"Notice";#N/A,#N/A,TRUE,"Title";#N/A,#N/A,TRUE,"Contents";#N/A,#N/A,TRUE,"General Assumptions";#N/A,#N/A,TRUE,"Accounts";#N/A,#N/A,TRUE,"OperatingAssumptions";#N/A,#N/A,TRUE,"OpAssBk";#N/A,#N/A,TRUE,"Consumer";#N/A,#N/A,TRUE,"Business";#N/A,#N/A,TRUE,"CorpISP";#N/A,#N/A,TRUE,"ISP";#N/A,#N/A,TRUE,"Carrier";#N/A,#N/A,TRUE,"Other";#N/A,#N/A,TRUE,"Depn";#N/A,#N/A,TRUE,"Debt";#N/A,#N/A,TRUE,"Cashflow";#N/A,#N/A,TRUE,"Finance Leases";#N/A,#N/A,TRUE,"Optus Lease";#N/A,#N/A,TRUE,"Sthn Cross Lease";#N/A,#N/A,TRUE,"Ops Summary";#N/A,#N/A,TRUE,"Summary";#N/A,#N/A,TRUE,"AssBookGen";#N/A,#N/A,TRUE,"Historical Data"}</definedName>
    <definedName name="wrn.Full._.Print._.Out." hidden="1">{#N/A,#N/A,TRUE,"Notice";#N/A,#N/A,TRUE,"Title";#N/A,#N/A,TRUE,"Contents";#N/A,#N/A,TRUE,"General Assumptions";#N/A,#N/A,TRUE,"Accounts";#N/A,#N/A,TRUE,"OperatingAssumptions";#N/A,#N/A,TRUE,"OpAssBk";#N/A,#N/A,TRUE,"Consumer";#N/A,#N/A,TRUE,"Business";#N/A,#N/A,TRUE,"CorpISP";#N/A,#N/A,TRUE,"ISP";#N/A,#N/A,TRUE,"Carrier";#N/A,#N/A,TRUE,"Other";#N/A,#N/A,TRUE,"Depn";#N/A,#N/A,TRUE,"Debt";#N/A,#N/A,TRUE,"Cashflow";#N/A,#N/A,TRUE,"Finance Leases";#N/A,#N/A,TRUE,"Optus Lease";#N/A,#N/A,TRUE,"Sthn Cross Lease";#N/A,#N/A,TRUE,"Ops Summary";#N/A,#N/A,TRUE,"Summary";#N/A,#N/A,TRUE,"AssBookGen";#N/A,#N/A,TRUE,"Historical Data"}</definedName>
    <definedName name="wrn.General_Model_Assumptions." localSheetId="2" hidden="1">{#N/A,#N/A,FALSE,"GenAssump"}</definedName>
    <definedName name="wrn.General_Model_Assumptions." localSheetId="3" hidden="1">{#N/A,#N/A,FALSE,"GenAssump"}</definedName>
    <definedName name="wrn.General_Model_Assumptions." hidden="1">{#N/A,#N/A,FALSE,"GenAssump"}</definedName>
    <definedName name="wrn.Geographic._.Trends." localSheetId="2" hidden="1">{"Geographic P1",#N/A,FALSE,"Division &amp; Geog"}</definedName>
    <definedName name="wrn.Geographic._.Trends." localSheetId="3" hidden="1">{"Geographic P1",#N/A,FALSE,"Division &amp; Geog"}</definedName>
    <definedName name="wrn.Geographic._.Trends." hidden="1">{"Geographic P1",#N/A,FALSE,"Division &amp; Geog"}</definedName>
    <definedName name="wrn.GRF_1." localSheetId="2" hidden="1">{"VISTA_1",#N/A,FALSE,"GRAFO"}</definedName>
    <definedName name="wrn.GRF_1." localSheetId="3" hidden="1">{"VISTA_1",#N/A,FALSE,"GRAFO"}</definedName>
    <definedName name="wrn.GRF_1." hidden="1">{"VISTA_1",#N/A,FALSE,"GRAFO"}</definedName>
    <definedName name="wrn.Hele." localSheetId="2" hidden="1">{"Side 1",#N/A,FALSE,"Hovedark";"Side 2",#N/A,FALSE,"Hovedark";"Cash Flow",#N/A,FALSE,"Hovedark";"Kvartaler",#N/A,FALSE,"Kvartaler";"Div_1",#N/A,FALSE,"Divisioner";"Div_2",#N/A,FALSE,"Divisioner";"Aggregeret",#N/A,FALSE,"Divisioner";"Oppsummering",#N/A,FALSE,"Divisioner";"Produkter",#N/A,FALSE,"Produkter";"Bakside",#N/A,FALSE,"Bagside"}</definedName>
    <definedName name="wrn.Hele." localSheetId="3" hidden="1">{"Side 1",#N/A,FALSE,"Hovedark";"Side 2",#N/A,FALSE,"Hovedark";"Cash Flow",#N/A,FALSE,"Hovedark";"Kvartaler",#N/A,FALSE,"Kvartaler";"Div_1",#N/A,FALSE,"Divisioner";"Div_2",#N/A,FALSE,"Divisioner";"Aggregeret",#N/A,FALSE,"Divisioner";"Oppsummering",#N/A,FALSE,"Divisioner";"Produkter",#N/A,FALSE,"Produkter";"Bakside",#N/A,FALSE,"Bagside"}</definedName>
    <definedName name="wrn.Hele." hidden="1">{"Side 1",#N/A,FALSE,"Hovedark";"Side 2",#N/A,FALSE,"Hovedark";"Cash Flow",#N/A,FALSE,"Hovedark";"Kvartaler",#N/A,FALSE,"Kvartaler";"Div_1",#N/A,FALSE,"Divisioner";"Div_2",#N/A,FALSE,"Divisioner";"Aggregeret",#N/A,FALSE,"Divisioner";"Oppsummering",#N/A,FALSE,"Divisioner";"Produkter",#N/A,FALSE,"Produkter";"Bakside",#N/A,FALSE,"Bagside"}</definedName>
    <definedName name="wrn.Income._.Statement." localSheetId="2" hidden="1">{#N/A,#N/A,FALSE,"Report Print"}</definedName>
    <definedName name="wrn.Income._.Statement." localSheetId="3" hidden="1">{#N/A,#N/A,FALSE,"Report Print"}</definedName>
    <definedName name="wrn.Income._.Statement." hidden="1">{#N/A,#N/A,FALSE,"Report Print"}</definedName>
    <definedName name="wrn.Income._.statements." localSheetId="2" hidden="1">{"P&amp;L",#N/A,FALSE,"BUDGET";"PL ENA",#N/A,FALSE,"BUDGET";"PL TS Holdings",#N/A,FALSE,"BUDGET";"PL Finance",#N/A,FALSE,"BUDGET";"PL Elim Entries",#N/A,FALSE,"BUDGET";"PL Acq",#N/A,FALSE,"BUDGET";"PL Acq II",#N/A,FALSE,"BUDGET"}</definedName>
    <definedName name="wrn.Income._.statements." localSheetId="3" hidden="1">{"P&amp;L",#N/A,FALSE,"BUDGET";"PL ENA",#N/A,FALSE,"BUDGET";"PL TS Holdings",#N/A,FALSE,"BUDGET";"PL Finance",#N/A,FALSE,"BUDGET";"PL Elim Entries",#N/A,FALSE,"BUDGET";"PL Acq",#N/A,FALSE,"BUDGET";"PL Acq II",#N/A,FALSE,"BUDGET"}</definedName>
    <definedName name="wrn.Income._.statements." hidden="1">{"P&amp;L",#N/A,FALSE,"BUDGET";"PL ENA",#N/A,FALSE,"BUDGET";"PL TS Holdings",#N/A,FALSE,"BUDGET";"PL Finance",#N/A,FALSE,"BUDGET";"PL Elim Entries",#N/A,FALSE,"BUDGET";"PL Acq",#N/A,FALSE,"BUDGET";"PL Acq II",#N/A,FALSE,"BUDGET"}</definedName>
    <definedName name="wrn.Informes." localSheetId="2" hidden="1">{#N/A,#N/A,FALSE,"CN Oficial RESUMIDA EXCanon";#N/A,#N/A,FALSE,"CN Oficial";#N/A,#N/A,FALSE,"CA Oficial";#N/A,#N/A,FALSE,"PLANTILLA";#N/A,#N/A,FALSE,"BAL";#N/A,#N/A,FALSE,"PT_Finanzas";#N/A,#N/A,FALSE,"INVERSIONES BIEN"}</definedName>
    <definedName name="wrn.Informes." localSheetId="3" hidden="1">{#N/A,#N/A,FALSE,"CN Oficial RESUMIDA EXCanon";#N/A,#N/A,FALSE,"CN Oficial";#N/A,#N/A,FALSE,"CA Oficial";#N/A,#N/A,FALSE,"PLANTILLA";#N/A,#N/A,FALSE,"BAL";#N/A,#N/A,FALSE,"PT_Finanzas";#N/A,#N/A,FALSE,"INVERSIONES BIEN"}</definedName>
    <definedName name="wrn.Informes." hidden="1">{#N/A,#N/A,FALSE,"CN Oficial RESUMIDA EXCanon";#N/A,#N/A,FALSE,"CN Oficial";#N/A,#N/A,FALSE,"CA Oficial";#N/A,#N/A,FALSE,"PLANTILLA";#N/A,#N/A,FALSE,"BAL";#N/A,#N/A,FALSE,"PT_Finanzas";#N/A,#N/A,FALSE,"INVERSIONES BIEN"}</definedName>
    <definedName name="wrn.international." localSheetId="2" hidden="1">{"sweden",#N/A,FALSE,"Sweden";"germany",#N/A,FALSE,"Germany";"portugal",#N/A,FALSE,"Portugal";"belgium",#N/A,FALSE,"Belgium";"japan",#N/A,FALSE,"Japan ";"italy",#N/A,FALSE,"Italy";"spain",#N/A,FALSE,"Spain";"korea",#N/A,FALSE,"Korea"}</definedName>
    <definedName name="wrn.international." localSheetId="3" hidden="1">{"sweden",#N/A,FALSE,"Sweden";"germany",#N/A,FALSE,"Germany";"portugal",#N/A,FALSE,"Portugal";"belgium",#N/A,FALSE,"Belgium";"japan",#N/A,FALSE,"Japan ";"italy",#N/A,FALSE,"Italy";"spain",#N/A,FALSE,"Spain";"korea",#N/A,FALSE,"Korea"}</definedName>
    <definedName name="wrn.international." hidden="1">{"sweden",#N/A,FALSE,"Sweden";"germany",#N/A,FALSE,"Germany";"portugal",#N/A,FALSE,"Portugal";"belgium",#N/A,FALSE,"Belgium";"japan",#N/A,FALSE,"Japan ";"italy",#N/A,FALSE,"Italy";"spain",#N/A,FALSE,"Spain";"korea",#N/A,FALSE,"Korea"}</definedName>
    <definedName name="wrn.InWear_Hele." localSheetId="2" hidden="1">{"Side 1",#N/A,FALSE,"Hovedark";"Side 2",#N/A,FALSE,"Hovedark";"Cash Flow",#N/A,FALSE,"Hovedark";"Valuation",#N/A,FALSE,"Valuation";"Bagside DK",#N/A,FALSE,"Bagside";"Overblik",#N/A,FALSE,"Butikker";"Egne_but",#N/A,FALSE,"Butikker";"Andet_salg",#N/A,FALSE,"Butikker";"Halvår",#N/A,FALSE,"Halvår";"Investeringer",#N/A,FALSE,"Investeringer"}</definedName>
    <definedName name="wrn.InWear_Hele." localSheetId="3" hidden="1">{"Side 1",#N/A,FALSE,"Hovedark";"Side 2",#N/A,FALSE,"Hovedark";"Cash Flow",#N/A,FALSE,"Hovedark";"Valuation",#N/A,FALSE,"Valuation";"Bagside DK",#N/A,FALSE,"Bagside";"Overblik",#N/A,FALSE,"Butikker";"Egne_but",#N/A,FALSE,"Butikker";"Andet_salg",#N/A,FALSE,"Butikker";"Halvår",#N/A,FALSE,"Halvår";"Investeringer",#N/A,FALSE,"Investeringer"}</definedName>
    <definedName name="wrn.InWear_Hele." hidden="1">{"Side 1",#N/A,FALSE,"Hovedark";"Side 2",#N/A,FALSE,"Hovedark";"Cash Flow",#N/A,FALSE,"Hovedark";"Valuation",#N/A,FALSE,"Valuation";"Bagside DK",#N/A,FALSE,"Bagside";"Overblik",#N/A,FALSE,"Butikker";"Egne_but",#N/A,FALSE,"Butikker";"Andet_salg",#N/A,FALSE,"Butikker";"Halvår",#N/A,FALSE,"Halvår";"Investeringer",#N/A,FALSE,"Investeringer"}</definedName>
    <definedName name="wrn.Jamo_Hele." localSheetId="2" hidden="1">{0,#N/A,FALSE,0;0,#N/A,FALSE,0;0,0,0,"Nl_x001A_ADSL (including wholesale)P_x000B_Total Lines_x0004_PSTNR_x0004_ISDNe_x0004_PSTN_x0004_ISDN _x000F_T";"Bagside DK",#N/A,FALSE,"Bagside";"Bidrag",#N/A,FALSE,"Bidrag";"Valuation",#N/A,FALSE,"Valuation";"Privatforbrug",#N/A,FALSE,"Macro";"Penetreing",#N/A,FALSE,"Oms. forv.";"Prod_Markeder",#N/A,FALSE,"Oms. forv.";"penetreing",#N/A,FALSE,"Penetrering"}</definedName>
    <definedName name="wrn.Jamo_Hele." localSheetId="3" hidden="1">{0,#N/A,FALSE,0;0,#N/A,FALSE,0;0,0,0,"Nl_x001A_ADSL (including wholesale)P_x000B_Total Lines_x0004_PSTNR_x0004_ISDNe_x0004_PSTN_x0004_ISDN _x000F_T";"Bagside DK",#N/A,FALSE,"Bagside";"Bidrag",#N/A,FALSE,"Bidrag";"Valuation",#N/A,FALSE,"Valuation";"Privatforbrug",#N/A,FALSE,"Macro";"Penetreing",#N/A,FALSE,"Oms. forv.";"Prod_Markeder",#N/A,FALSE,"Oms. forv.";"penetreing",#N/A,FALSE,"Penetrering"}</definedName>
    <definedName name="wrn.Jamo_Hele." hidden="1">{0,#N/A,FALSE,0;0,#N/A,FALSE,0;0,0,0,"Nl_x001A_ADSL (including wholesale)P_x000B_Total Lines_x0004_PSTNR_x0004_ISDNe_x0004_PSTN_x0004_ISDN _x000F_T";"Bagside DK",#N/A,FALSE,"Bagside";"Bidrag",#N/A,FALSE,"Bidrag";"Valuation",#N/A,FALSE,"Valuation";"Privatforbrug",#N/A,FALSE,"Macro";"Penetreing",#N/A,FALSE,"Oms. forv.";"Prod_Markeder",#N/A,FALSE,"Oms. forv.";"penetreing",#N/A,FALSE,"Penetrering"}</definedName>
    <definedName name="wrn.Line._.Efficiency." localSheetId="2" hidden="1">{"Line Efficiency",#N/A,FALSE,"Benchmarking"}</definedName>
    <definedName name="wrn.Line._.Efficiency." localSheetId="3" hidden="1">{"Line Efficiency",#N/A,FALSE,"Benchmarking"}</definedName>
    <definedName name="wrn.Line._.Efficiency." hidden="1">{"Line Efficiency",#N/A,FALSE,"Benchmarking"}</definedName>
    <definedName name="wrn.mario" localSheetId="2" hidden="1">{"Area1",#N/A,TRUE,"Obiettivo";"Area2",#N/A,TRUE,"Dati per Direzione"}</definedName>
    <definedName name="wrn.mario" localSheetId="3" hidden="1">{"Area1",#N/A,TRUE,"Obiettivo";"Area2",#N/A,TRUE,"Dati per Direzione"}</definedName>
    <definedName name="wrn.mario" hidden="1">{"Area1",#N/A,TRUE,"Obiettivo";"Area2",#N/A,TRUE,"Dati per Direzione"}</definedName>
    <definedName name="wrn.Mario." localSheetId="2" hidden="1">{"Area1",#N/A,TRUE,"Obiettivo";"Area2",#N/A,TRUE,"Dati per Direzione"}</definedName>
    <definedName name="wrn.Mario." localSheetId="3" hidden="1">{"Area1",#N/A,TRUE,"Obiettivo";"Area2",#N/A,TRUE,"Dati per Direzione"}</definedName>
    <definedName name="wrn.Mario." hidden="1">{"Area1",#N/A,TRUE,"Obiettivo";"Area2",#N/A,TRUE,"Dati per Direzione"}</definedName>
    <definedName name="wrn.old" localSheetId="2" hidden="1">{#N/A,#N/A,FALSE,"DCF";#N/A,#N/A,FALSE,"WACC";#N/A,#N/A,FALSE,"Sales_EBIT";#N/A,#N/A,FALSE,"Capex_Depreciation";#N/A,#N/A,FALSE,"WC";#N/A,#N/A,FALSE,"Interest";#N/A,#N/A,FALSE,"Assumptions"}</definedName>
    <definedName name="wrn.old" localSheetId="3" hidden="1">{#N/A,#N/A,FALSE,"DCF";#N/A,#N/A,FALSE,"WACC";#N/A,#N/A,FALSE,"Sales_EBIT";#N/A,#N/A,FALSE,"Capex_Depreciation";#N/A,#N/A,FALSE,"WC";#N/A,#N/A,FALSE,"Interest";#N/A,#N/A,FALSE,"Assumptions"}</definedName>
    <definedName name="wrn.old" hidden="1">{#N/A,#N/A,FALSE,"DCF";#N/A,#N/A,FALSE,"WACC";#N/A,#N/A,FALSE,"Sales_EBIT";#N/A,#N/A,FALSE,"Capex_Depreciation";#N/A,#N/A,FALSE,"WC";#N/A,#N/A,FALSE,"Interest";#N/A,#N/A,FALSE,"Assumptions"}</definedName>
    <definedName name="wrn.Output." localSheetId="2" hidden="1">{"definitions",#N/A,TRUE,"Definitions";"out1",#N/A,TRUE,"Valuation";"out2",#N/A,TRUE,"Valuation";"out3",#N/A,TRUE,"Valuation";"out4",#N/A,TRUE,"Valuation";"out",#N/A,TRUE,"Efficiency";"out1",#N/A,TRUE,"Growth,Margin,Rev Split";"out2",#N/A,TRUE,"Growth,Margin,Rev Split";"out1",#N/A,TRUE,"Financial Ratios";"out2",#N/A,TRUE,"Financial Ratios";"outeg",#N/A,TRUE,"Efficiency";"test1",#N/A,TRUE,"Prices";"test2",#N/A,TRUE,"Prices";"test3",#N/A,TRUE,"Prices";"test1",#N/A,TRUE,"Segments";"test2",#N/A,TRUE,"Segments";"in",#N/A,TRUE,"Country";"in",#N/A,TRUE,"Housekeeping"}</definedName>
    <definedName name="wrn.Output." localSheetId="3" hidden="1">{"definitions",#N/A,TRUE,"Definitions";"out1",#N/A,TRUE,"Valuation";"out2",#N/A,TRUE,"Valuation";"out3",#N/A,TRUE,"Valuation";"out4",#N/A,TRUE,"Valuation";"out",#N/A,TRUE,"Efficiency";"out1",#N/A,TRUE,"Growth,Margin,Rev Split";"out2",#N/A,TRUE,"Growth,Margin,Rev Split";"out1",#N/A,TRUE,"Financial Ratios";"out2",#N/A,TRUE,"Financial Ratios";"outeg",#N/A,TRUE,"Efficiency";"test1",#N/A,TRUE,"Prices";"test2",#N/A,TRUE,"Prices";"test3",#N/A,TRUE,"Prices";"test1",#N/A,TRUE,"Segments";"test2",#N/A,TRUE,"Segments";"in",#N/A,TRUE,"Country";"in",#N/A,TRUE,"Housekeeping"}</definedName>
    <definedName name="wrn.Output." hidden="1">{"definitions",#N/A,TRUE,"Definitions";"out1",#N/A,TRUE,"Valuation";"out2",#N/A,TRUE,"Valuation";"out3",#N/A,TRUE,"Valuation";"out4",#N/A,TRUE,"Valuation";"out",#N/A,TRUE,"Efficiency";"out1",#N/A,TRUE,"Growth,Margin,Rev Split";"out2",#N/A,TRUE,"Growth,Margin,Rev Split";"out1",#N/A,TRUE,"Financial Ratios";"out2",#N/A,TRUE,"Financial Ratios";"outeg",#N/A,TRUE,"Efficiency";"test1",#N/A,TRUE,"Prices";"test2",#N/A,TRUE,"Prices";"test3",#N/A,TRUE,"Prices";"test1",#N/A,TRUE,"Segments";"test2",#N/A,TRUE,"Segments";"in",#N/A,TRUE,"Country";"in",#N/A,TRUE,"Housekeeping"}</definedName>
    <definedName name="wrn.pag_1." localSheetId="2" hidden="1">{#N/A,#N/A,FALSE,"COPERTINA"}</definedName>
    <definedName name="wrn.pag_1." localSheetId="3" hidden="1">{#N/A,#N/A,FALSE,"COPERTINA"}</definedName>
    <definedName name="wrn.pag_1." hidden="1">{#N/A,#N/A,FALSE,"COPERTINA"}</definedName>
    <definedName name="wrn.page57to67." localSheetId="2" hidden="1">{#N/A,#N/A,FALSE,"57";#N/A,#N/A,FALSE,"58";#N/A,#N/A,FALSE,"59";#N/A,#N/A,FALSE,"60";#N/A,#N/A,FALSE,"60A";#N/A,#N/A,FALSE,"61";#N/A,#N/A,FALSE,"62";#N/A,#N/A,FALSE,"63";#N/A,#N/A,FALSE,"63A";#N/A,#N/A,FALSE,"64";#N/A,#N/A,FALSE,"65";#N/A,#N/A,FALSE,"66";#N/A,#N/A,FALSE,"67"}</definedName>
    <definedName name="wrn.page57to67." localSheetId="3" hidden="1">{#N/A,#N/A,FALSE,"57";#N/A,#N/A,FALSE,"58";#N/A,#N/A,FALSE,"59";#N/A,#N/A,FALSE,"60";#N/A,#N/A,FALSE,"60A";#N/A,#N/A,FALSE,"61";#N/A,#N/A,FALSE,"62";#N/A,#N/A,FALSE,"63";#N/A,#N/A,FALSE,"63A";#N/A,#N/A,FALSE,"64";#N/A,#N/A,FALSE,"65";#N/A,#N/A,FALSE,"66";#N/A,#N/A,FALSE,"67"}</definedName>
    <definedName name="wrn.page57to67." hidden="1">{#N/A,#N/A,FALSE,"57";#N/A,#N/A,FALSE,"58";#N/A,#N/A,FALSE,"59";#N/A,#N/A,FALSE,"60";#N/A,#N/A,FALSE,"60A";#N/A,#N/A,FALSE,"61";#N/A,#N/A,FALSE,"62";#N/A,#N/A,FALSE,"63";#N/A,#N/A,FALSE,"63A";#N/A,#N/A,FALSE,"64";#N/A,#N/A,FALSE,"65";#N/A,#N/A,FALSE,"66";#N/A,#N/A,FALSE,"67"}</definedName>
    <definedName name="wrn.Pages._.28._.to._.50." localSheetId="2" hidden="1">{#N/A,#N/A,FALSE,"28";#N/A,#N/A,FALSE,"29";#N/A,#N/A,FALSE,"30";#N/A,#N/A,FALSE,"31";#N/A,#N/A,FALSE,"32";#N/A,#N/A,FALSE,"33";#N/A,#N/A,FALSE,"34";#N/A,#N/A,FALSE,"35";#N/A,#N/A,FALSE,"36";#N/A,#N/A,FALSE,"37";#N/A,#N/A,FALSE,"38";#N/A,#N/A,FALSE,"39";#N/A,#N/A,FALSE,"40";#N/A,#N/A,FALSE,"41";#N/A,#N/A,FALSE,"42";#N/A,#N/A,FALSE,"43";#N/A,#N/A,FALSE,"44";#N/A,#N/A,FALSE,"45";#N/A,#N/A,FALSE,"46";#N/A,#N/A,FALSE,"47";#N/A,#N/A,FALSE,"48";#N/A,#N/A,FALSE,"49";#N/A,#N/A,FALSE,"50"}</definedName>
    <definedName name="wrn.Pages._.28._.to._.50." localSheetId="3" hidden="1">{#N/A,#N/A,FALSE,"28";#N/A,#N/A,FALSE,"29";#N/A,#N/A,FALSE,"30";#N/A,#N/A,FALSE,"31";#N/A,#N/A,FALSE,"32";#N/A,#N/A,FALSE,"33";#N/A,#N/A,FALSE,"34";#N/A,#N/A,FALSE,"35";#N/A,#N/A,FALSE,"36";#N/A,#N/A,FALSE,"37";#N/A,#N/A,FALSE,"38";#N/A,#N/A,FALSE,"39";#N/A,#N/A,FALSE,"40";#N/A,#N/A,FALSE,"41";#N/A,#N/A,FALSE,"42";#N/A,#N/A,FALSE,"43";#N/A,#N/A,FALSE,"44";#N/A,#N/A,FALSE,"45";#N/A,#N/A,FALSE,"46";#N/A,#N/A,FALSE,"47";#N/A,#N/A,FALSE,"48";#N/A,#N/A,FALSE,"49";#N/A,#N/A,FALSE,"50"}</definedName>
    <definedName name="wrn.Pages._.28._.to._.50." hidden="1">{#N/A,#N/A,FALSE,"28";#N/A,#N/A,FALSE,"29";#N/A,#N/A,FALSE,"30";#N/A,#N/A,FALSE,"31";#N/A,#N/A,FALSE,"32";#N/A,#N/A,FALSE,"33";#N/A,#N/A,FALSE,"34";#N/A,#N/A,FALSE,"35";#N/A,#N/A,FALSE,"36";#N/A,#N/A,FALSE,"37";#N/A,#N/A,FALSE,"38";#N/A,#N/A,FALSE,"39";#N/A,#N/A,FALSE,"40";#N/A,#N/A,FALSE,"41";#N/A,#N/A,FALSE,"42";#N/A,#N/A,FALSE,"43";#N/A,#N/A,FALSE,"44";#N/A,#N/A,FALSE,"45";#N/A,#N/A,FALSE,"46";#N/A,#N/A,FALSE,"47";#N/A,#N/A,FALSE,"48";#N/A,#N/A,FALSE,"49";#N/A,#N/A,FALSE,"50"}</definedName>
    <definedName name="wrn.Pages._.51._.to._.66." localSheetId="2" hidden="1">{#N/A,#N/A,FALSE,"51";#N/A,#N/A,FALSE,"52";#N/A,#N/A,FALSE,"53";#N/A,#N/A,FALSE,"54";#N/A,#N/A,FALSE,"55";#N/A,#N/A,FALSE,"55A";#N/A,#N/A,FALSE,"56";#N/A,#N/A,FALSE,"57";#N/A,#N/A,FALSE,"57A";#N/A,#N/A,FALSE,"58";#N/A,#N/A,FALSE,"59";#N/A,#N/A,FALSE,"60";#N/A,#N/A,FALSE,"60A";#N/A,#N/A,FALSE,"61";#N/A,#N/A,FALSE,"62";#N/A,#N/A,FALSE,"63";#N/A,#N/A,FALSE,"63A";#N/A,#N/A,FALSE,"64";#N/A,#N/A,FALSE,"65";#N/A,#N/A,FALSE,"66"}</definedName>
    <definedName name="wrn.Pages._.51._.to._.66." localSheetId="3" hidden="1">{#N/A,#N/A,FALSE,"51";#N/A,#N/A,FALSE,"52";#N/A,#N/A,FALSE,"53";#N/A,#N/A,FALSE,"54";#N/A,#N/A,FALSE,"55";#N/A,#N/A,FALSE,"55A";#N/A,#N/A,FALSE,"56";#N/A,#N/A,FALSE,"57";#N/A,#N/A,FALSE,"57A";#N/A,#N/A,FALSE,"58";#N/A,#N/A,FALSE,"59";#N/A,#N/A,FALSE,"60";#N/A,#N/A,FALSE,"60A";#N/A,#N/A,FALSE,"61";#N/A,#N/A,FALSE,"62";#N/A,#N/A,FALSE,"63";#N/A,#N/A,FALSE,"63A";#N/A,#N/A,FALSE,"64";#N/A,#N/A,FALSE,"65";#N/A,#N/A,FALSE,"66"}</definedName>
    <definedName name="wrn.Pages._.51._.to._.66." hidden="1">{#N/A,#N/A,FALSE,"51";#N/A,#N/A,FALSE,"52";#N/A,#N/A,FALSE,"53";#N/A,#N/A,FALSE,"54";#N/A,#N/A,FALSE,"55";#N/A,#N/A,FALSE,"55A";#N/A,#N/A,FALSE,"56";#N/A,#N/A,FALSE,"57";#N/A,#N/A,FALSE,"57A";#N/A,#N/A,FALSE,"58";#N/A,#N/A,FALSE,"59";#N/A,#N/A,FALSE,"60";#N/A,#N/A,FALSE,"60A";#N/A,#N/A,FALSE,"61";#N/A,#N/A,FALSE,"62";#N/A,#N/A,FALSE,"63";#N/A,#N/A,FALSE,"63A";#N/A,#N/A,FALSE,"64";#N/A,#N/A,FALSE,"65";#N/A,#N/A,FALSE,"66"}</definedName>
    <definedName name="wrn.pages._.88._.to._.end." localSheetId="2" hidden="1">{#N/A,#N/A,FALSE,"88";#N/A,#N/A,FALSE,"89";#N/A,#N/A,FALSE,"90";#N/A,#N/A,FALSE,"91";#N/A,#N/A,FALSE,"92";#N/A,#N/A,FALSE,"93";#N/A,#N/A,FALSE,"94";#N/A,#N/A,FALSE,"94.1a";#N/A,#N/A,FALSE,"94.1b";#N/A,#N/A,FALSE,"94.2a";#N/A,#N/A,FALSE,"94.2b";#N/A,#N/A,FALSE,"94.3a";#N/A,#N/A,FALSE,"94.3b";#N/A,#N/A,FALSE,"95";#N/A,#N/A,FALSE,"96";#N/A,#N/A,FALSE,"97";#N/A,#N/A,FALSE,"98";#N/A,#N/A,FALSE,"99";#N/A,#N/A,FALSE,"100";#N/A,#N/A,FALSE,"101";#N/A,#N/A,FALSE,"102";#N/A,#N/A,FALSE,"103";#N/A,#N/A,FALSE,"104";#N/A,#N/A,FALSE,"105";#N/A,#N/A,FALSE,"106";#N/A,#N/A,FALSE,"107";#N/A,#N/A,FALSE,"108";#N/A,#N/A,FALSE,"109";#N/A,#N/A,FALSE,"110";#N/A,#N/A,FALSE,"110A";#N/A,#N/A,FALSE,"111";#N/A,#N/A,FALSE,"112";#N/A,#N/A,FALSE,"113";#N/A,#N/A,FALSE,"SignPage"}</definedName>
    <definedName name="wrn.pages._.88._.to._.end." localSheetId="3" hidden="1">{#N/A,#N/A,FALSE,"88";#N/A,#N/A,FALSE,"89";#N/A,#N/A,FALSE,"90";#N/A,#N/A,FALSE,"91";#N/A,#N/A,FALSE,"92";#N/A,#N/A,FALSE,"93";#N/A,#N/A,FALSE,"94";#N/A,#N/A,FALSE,"94.1a";#N/A,#N/A,FALSE,"94.1b";#N/A,#N/A,FALSE,"94.2a";#N/A,#N/A,FALSE,"94.2b";#N/A,#N/A,FALSE,"94.3a";#N/A,#N/A,FALSE,"94.3b";#N/A,#N/A,FALSE,"95";#N/A,#N/A,FALSE,"96";#N/A,#N/A,FALSE,"97";#N/A,#N/A,FALSE,"98";#N/A,#N/A,FALSE,"99";#N/A,#N/A,FALSE,"100";#N/A,#N/A,FALSE,"101";#N/A,#N/A,FALSE,"102";#N/A,#N/A,FALSE,"103";#N/A,#N/A,FALSE,"104";#N/A,#N/A,FALSE,"105";#N/A,#N/A,FALSE,"106";#N/A,#N/A,FALSE,"107";#N/A,#N/A,FALSE,"108";#N/A,#N/A,FALSE,"109";#N/A,#N/A,FALSE,"110";#N/A,#N/A,FALSE,"110A";#N/A,#N/A,FALSE,"111";#N/A,#N/A,FALSE,"112";#N/A,#N/A,FALSE,"113";#N/A,#N/A,FALSE,"SignPage"}</definedName>
    <definedName name="wrn.pages._.88._.to._.end." hidden="1">{#N/A,#N/A,FALSE,"88";#N/A,#N/A,FALSE,"89";#N/A,#N/A,FALSE,"90";#N/A,#N/A,FALSE,"91";#N/A,#N/A,FALSE,"92";#N/A,#N/A,FALSE,"93";#N/A,#N/A,FALSE,"94";#N/A,#N/A,FALSE,"94.1a";#N/A,#N/A,FALSE,"94.1b";#N/A,#N/A,FALSE,"94.2a";#N/A,#N/A,FALSE,"94.2b";#N/A,#N/A,FALSE,"94.3a";#N/A,#N/A,FALSE,"94.3b";#N/A,#N/A,FALSE,"95";#N/A,#N/A,FALSE,"96";#N/A,#N/A,FALSE,"97";#N/A,#N/A,FALSE,"98";#N/A,#N/A,FALSE,"99";#N/A,#N/A,FALSE,"100";#N/A,#N/A,FALSE,"101";#N/A,#N/A,FALSE,"102";#N/A,#N/A,FALSE,"103";#N/A,#N/A,FALSE,"104";#N/A,#N/A,FALSE,"105";#N/A,#N/A,FALSE,"106";#N/A,#N/A,FALSE,"107";#N/A,#N/A,FALSE,"108";#N/A,#N/A,FALSE,"109";#N/A,#N/A,FALSE,"110";#N/A,#N/A,FALSE,"110A";#N/A,#N/A,FALSE,"111";#N/A,#N/A,FALSE,"112";#N/A,#N/A,FALSE,"113";#N/A,#N/A,FALSE,"SignPage"}</definedName>
    <definedName name="wrn.Penn._.PSC._.part._.1." localSheetId="2" hidden="1">{#N/A,#N/A,FALSE,"Cover";#N/A,#N/A,FALSE,"Index 1";#N/A,#N/A,FALSE,"Index 2";#N/A,#N/A,FALSE,"Blank";#N/A,#N/A,FALSE,"1";#N/A,#N/A,FALSE,"2";#N/A,#N/A,FALSE,"3";#N/A,#N/A,FALSE,"4";#N/A,#N/A,FALSE,"5";#N/A,#N/A,FALSE,"6";#N/A,#N/A,FALSE,"7";#N/A,#N/A,FALSE,"8";#N/A,#N/A,FALSE,"9";#N/A,#N/A,FALSE,"10";#N/A,#N/A,FALSE,"11";#N/A,#N/A,FALSE,"12";#N/A,#N/A,FALSE,"13";#N/A,#N/A,FALSE,"14";#N/A,#N/A,FALSE,"15";#N/A,#N/A,FALSE,"16";#N/A,#N/A,FALSE,"17";#N/A,#N/A,FALSE,"18";#N/A,#N/A,FALSE,"19";#N/A,#N/A,FALSE,"20";#N/A,#N/A,FALSE,"21";#N/A,#N/A,FALSE,"22";#N/A,#N/A,FALSE,"23";#N/A,#N/A,FALSE,"24";#N/A,#N/A,FALSE,"25";#N/A,#N/A,FALSE,"26";#N/A,#N/A,FALSE,"27";#N/A,#N/A,FALSE,"28";#N/A,#N/A,FALSE,"29";#N/A,#N/A,FALSE,"30";#N/A,#N/A,FALSE,"31";#N/A,#N/A,FALSE,"32";#N/A,#N/A,FALSE,"33";#N/A,#N/A,FALSE,"34";#N/A,#N/A,FALSE,"35";#N/A,#N/A,FALSE,"36";#N/A,#N/A,FALSE,"37";#N/A,#N/A,FALSE,"38";#N/A,#N/A,FALSE,"39";#N/A,#N/A,FALSE,"40";#N/A,#N/A,FALSE,"41";#N/A,#N/A,FALSE,"42";#N/A,#N/A,FALSE,"43";#N/A,#N/A,FALSE,"44";#N/A,#N/A,FALSE,"45";#N/A,#N/A,FALSE,"46";#N/A,#N/A,FALSE,"47";#N/A,#N/A,FALSE,"48";#N/A,#N/A,FALSE,"49";#N/A,#N/A,FALSE,"50";#N/A,#N/A,FALSE,"51";#N/A,#N/A,FALSE,"52";#N/A,#N/A,FALSE,"53";#N/A,#N/A,FALSE,"54";#N/A,#N/A,FALSE,"55";#N/A,#N/A,FALSE,"55A";#N/A,#N/A,FALSE,"56";#N/A,#N/A,FALSE,"57";#N/A,#N/A,FALSE,"57A";#N/A,#N/A,FALSE,"58";#N/A,#N/A,FALSE,"59";#N/A,#N/A,FALSE,"60";#N/A,#N/A,FALSE,"60A";#N/A,#N/A,FALSE,"61";#N/A,#N/A,FALSE,"62";#N/A,#N/A,FALSE,"63";#N/A,#N/A,FALSE,"63A";#N/A,#N/A,FALSE,"64";#N/A,#N/A,FALSE,"65";#N/A,#N/A,FALSE,"66"}</definedName>
    <definedName name="wrn.Penn._.PSC._.part._.1." localSheetId="3" hidden="1">{#N/A,#N/A,FALSE,"Cover";#N/A,#N/A,FALSE,"Index 1";#N/A,#N/A,FALSE,"Index 2";#N/A,#N/A,FALSE,"Blank";#N/A,#N/A,FALSE,"1";#N/A,#N/A,FALSE,"2";#N/A,#N/A,FALSE,"3";#N/A,#N/A,FALSE,"4";#N/A,#N/A,FALSE,"5";#N/A,#N/A,FALSE,"6";#N/A,#N/A,FALSE,"7";#N/A,#N/A,FALSE,"8";#N/A,#N/A,FALSE,"9";#N/A,#N/A,FALSE,"10";#N/A,#N/A,FALSE,"11";#N/A,#N/A,FALSE,"12";#N/A,#N/A,FALSE,"13";#N/A,#N/A,FALSE,"14";#N/A,#N/A,FALSE,"15";#N/A,#N/A,FALSE,"16";#N/A,#N/A,FALSE,"17";#N/A,#N/A,FALSE,"18";#N/A,#N/A,FALSE,"19";#N/A,#N/A,FALSE,"20";#N/A,#N/A,FALSE,"21";#N/A,#N/A,FALSE,"22";#N/A,#N/A,FALSE,"23";#N/A,#N/A,FALSE,"24";#N/A,#N/A,FALSE,"25";#N/A,#N/A,FALSE,"26";#N/A,#N/A,FALSE,"27";#N/A,#N/A,FALSE,"28";#N/A,#N/A,FALSE,"29";#N/A,#N/A,FALSE,"30";#N/A,#N/A,FALSE,"31";#N/A,#N/A,FALSE,"32";#N/A,#N/A,FALSE,"33";#N/A,#N/A,FALSE,"34";#N/A,#N/A,FALSE,"35";#N/A,#N/A,FALSE,"36";#N/A,#N/A,FALSE,"37";#N/A,#N/A,FALSE,"38";#N/A,#N/A,FALSE,"39";#N/A,#N/A,FALSE,"40";#N/A,#N/A,FALSE,"41";#N/A,#N/A,FALSE,"42";#N/A,#N/A,FALSE,"43";#N/A,#N/A,FALSE,"44";#N/A,#N/A,FALSE,"45";#N/A,#N/A,FALSE,"46";#N/A,#N/A,FALSE,"47";#N/A,#N/A,FALSE,"48";#N/A,#N/A,FALSE,"49";#N/A,#N/A,FALSE,"50";#N/A,#N/A,FALSE,"51";#N/A,#N/A,FALSE,"52";#N/A,#N/A,FALSE,"53";#N/A,#N/A,FALSE,"54";#N/A,#N/A,FALSE,"55";#N/A,#N/A,FALSE,"55A";#N/A,#N/A,FALSE,"56";#N/A,#N/A,FALSE,"57";#N/A,#N/A,FALSE,"57A";#N/A,#N/A,FALSE,"58";#N/A,#N/A,FALSE,"59";#N/A,#N/A,FALSE,"60";#N/A,#N/A,FALSE,"60A";#N/A,#N/A,FALSE,"61";#N/A,#N/A,FALSE,"62";#N/A,#N/A,FALSE,"63";#N/A,#N/A,FALSE,"63A";#N/A,#N/A,FALSE,"64";#N/A,#N/A,FALSE,"65";#N/A,#N/A,FALSE,"66"}</definedName>
    <definedName name="wrn.Penn._.PSC._.part._.1." hidden="1">{#N/A,#N/A,FALSE,"Cover";#N/A,#N/A,FALSE,"Index 1";#N/A,#N/A,FALSE,"Index 2";#N/A,#N/A,FALSE,"Blank";#N/A,#N/A,FALSE,"1";#N/A,#N/A,FALSE,"2";#N/A,#N/A,FALSE,"3";#N/A,#N/A,FALSE,"4";#N/A,#N/A,FALSE,"5";#N/A,#N/A,FALSE,"6";#N/A,#N/A,FALSE,"7";#N/A,#N/A,FALSE,"8";#N/A,#N/A,FALSE,"9";#N/A,#N/A,FALSE,"10";#N/A,#N/A,FALSE,"11";#N/A,#N/A,FALSE,"12";#N/A,#N/A,FALSE,"13";#N/A,#N/A,FALSE,"14";#N/A,#N/A,FALSE,"15";#N/A,#N/A,FALSE,"16";#N/A,#N/A,FALSE,"17";#N/A,#N/A,FALSE,"18";#N/A,#N/A,FALSE,"19";#N/A,#N/A,FALSE,"20";#N/A,#N/A,FALSE,"21";#N/A,#N/A,FALSE,"22";#N/A,#N/A,FALSE,"23";#N/A,#N/A,FALSE,"24";#N/A,#N/A,FALSE,"25";#N/A,#N/A,FALSE,"26";#N/A,#N/A,FALSE,"27";#N/A,#N/A,FALSE,"28";#N/A,#N/A,FALSE,"29";#N/A,#N/A,FALSE,"30";#N/A,#N/A,FALSE,"31";#N/A,#N/A,FALSE,"32";#N/A,#N/A,FALSE,"33";#N/A,#N/A,FALSE,"34";#N/A,#N/A,FALSE,"35";#N/A,#N/A,FALSE,"36";#N/A,#N/A,FALSE,"37";#N/A,#N/A,FALSE,"38";#N/A,#N/A,FALSE,"39";#N/A,#N/A,FALSE,"40";#N/A,#N/A,FALSE,"41";#N/A,#N/A,FALSE,"42";#N/A,#N/A,FALSE,"43";#N/A,#N/A,FALSE,"44";#N/A,#N/A,FALSE,"45";#N/A,#N/A,FALSE,"46";#N/A,#N/A,FALSE,"47";#N/A,#N/A,FALSE,"48";#N/A,#N/A,FALSE,"49";#N/A,#N/A,FALSE,"50";#N/A,#N/A,FALSE,"51";#N/A,#N/A,FALSE,"52";#N/A,#N/A,FALSE,"53";#N/A,#N/A,FALSE,"54";#N/A,#N/A,FALSE,"55";#N/A,#N/A,FALSE,"55A";#N/A,#N/A,FALSE,"56";#N/A,#N/A,FALSE,"57";#N/A,#N/A,FALSE,"57A";#N/A,#N/A,FALSE,"58";#N/A,#N/A,FALSE,"59";#N/A,#N/A,FALSE,"60";#N/A,#N/A,FALSE,"60A";#N/A,#N/A,FALSE,"61";#N/A,#N/A,FALSE,"62";#N/A,#N/A,FALSE,"63";#N/A,#N/A,FALSE,"63A";#N/A,#N/A,FALSE,"64";#N/A,#N/A,FALSE,"65";#N/A,#N/A,FALSE,"66"}</definedName>
    <definedName name="wrn.Penn._.PSC._.part._.2." localSheetId="2" hidden="1">{#N/A,#N/A,FALSE,"67";#N/A,#N/A,FALSE,"68";#N/A,#N/A,FALSE,"68A";#N/A,#N/A,FALSE,"69";#N/A,#N/A,FALSE,"70";#N/A,#N/A,FALSE,"71";#N/A,#N/A,FALSE,"72";#N/A,#N/A,FALSE,"73";#N/A,#N/A,FALSE,"74";#N/A,#N/A,FALSE,"75";#N/A,#N/A,FALSE,"76";#N/A,#N/A,FALSE,"77";#N/A,#N/A,FALSE,"78";#N/A,#N/A,FALSE,"79";#N/A,#N/A,FALSE,"80";#N/A,#N/A,FALSE,"81";#N/A,#N/A,FALSE,"82";#N/A,#N/A,FALSE,"83";#N/A,#N/A,FALSE,"84";#N/A,#N/A,FALSE,"85";#N/A,#N/A,FALSE,"86";#N/A,#N/A,FALSE,"87";#N/A,#N/A,FALSE,"88";#N/A,#N/A,FALSE,"89";#N/A,#N/A,FALSE,"90";#N/A,#N/A,FALSE,"91";#N/A,#N/A,FALSE,"92";#N/A,#N/A,FALSE,"93";#N/A,#N/A,FALSE,"94.1a";#N/A,#N/A,FALSE,"94.1b";#N/A,#N/A,FALSE,"94.2a";#N/A,#N/A,FALSE,"94.2b";#N/A,#N/A,FALSE,"94.3a";#N/A,#N/A,FALSE,"94.3b";#N/A,#N/A,FALSE,"95";#N/A,#N/A,FALSE,"96";#N/A,#N/A,FALSE,"97";#N/A,#N/A,FALSE,"98";#N/A,#N/A,FALSE,"99";#N/A,#N/A,FALSE,"100";#N/A,#N/A,FALSE,"101";#N/A,#N/A,FALSE,"102";#N/A,#N/A,FALSE,"103";#N/A,#N/A,FALSE,"104";#N/A,#N/A,FALSE,"105";#N/A,#N/A,FALSE,"106";#N/A,#N/A,FALSE,"107";#N/A,#N/A,FALSE,"108";#N/A,#N/A,FALSE,"109";#N/A,#N/A,FALSE,"110";#N/A,#N/A,FALSE,"111";#N/A,#N/A,FALSE,"112";#N/A,#N/A,FALSE,"113";#N/A,#N/A,FALSE,"SignPage"}</definedName>
    <definedName name="wrn.Penn._.PSC._.part._.2." localSheetId="3" hidden="1">{#N/A,#N/A,FALSE,"67";#N/A,#N/A,FALSE,"68";#N/A,#N/A,FALSE,"68A";#N/A,#N/A,FALSE,"69";#N/A,#N/A,FALSE,"70";#N/A,#N/A,FALSE,"71";#N/A,#N/A,FALSE,"72";#N/A,#N/A,FALSE,"73";#N/A,#N/A,FALSE,"74";#N/A,#N/A,FALSE,"75";#N/A,#N/A,FALSE,"76";#N/A,#N/A,FALSE,"77";#N/A,#N/A,FALSE,"78";#N/A,#N/A,FALSE,"79";#N/A,#N/A,FALSE,"80";#N/A,#N/A,FALSE,"81";#N/A,#N/A,FALSE,"82";#N/A,#N/A,FALSE,"83";#N/A,#N/A,FALSE,"84";#N/A,#N/A,FALSE,"85";#N/A,#N/A,FALSE,"86";#N/A,#N/A,FALSE,"87";#N/A,#N/A,FALSE,"88";#N/A,#N/A,FALSE,"89";#N/A,#N/A,FALSE,"90";#N/A,#N/A,FALSE,"91";#N/A,#N/A,FALSE,"92";#N/A,#N/A,FALSE,"93";#N/A,#N/A,FALSE,"94.1a";#N/A,#N/A,FALSE,"94.1b";#N/A,#N/A,FALSE,"94.2a";#N/A,#N/A,FALSE,"94.2b";#N/A,#N/A,FALSE,"94.3a";#N/A,#N/A,FALSE,"94.3b";#N/A,#N/A,FALSE,"95";#N/A,#N/A,FALSE,"96";#N/A,#N/A,FALSE,"97";#N/A,#N/A,FALSE,"98";#N/A,#N/A,FALSE,"99";#N/A,#N/A,FALSE,"100";#N/A,#N/A,FALSE,"101";#N/A,#N/A,FALSE,"102";#N/A,#N/A,FALSE,"103";#N/A,#N/A,FALSE,"104";#N/A,#N/A,FALSE,"105";#N/A,#N/A,FALSE,"106";#N/A,#N/A,FALSE,"107";#N/A,#N/A,FALSE,"108";#N/A,#N/A,FALSE,"109";#N/A,#N/A,FALSE,"110";#N/A,#N/A,FALSE,"111";#N/A,#N/A,FALSE,"112";#N/A,#N/A,FALSE,"113";#N/A,#N/A,FALSE,"SignPage"}</definedName>
    <definedName name="wrn.Penn._.PSC._.part._.2." hidden="1">{#N/A,#N/A,FALSE,"67";#N/A,#N/A,FALSE,"68";#N/A,#N/A,FALSE,"68A";#N/A,#N/A,FALSE,"69";#N/A,#N/A,FALSE,"70";#N/A,#N/A,FALSE,"71";#N/A,#N/A,FALSE,"72";#N/A,#N/A,FALSE,"73";#N/A,#N/A,FALSE,"74";#N/A,#N/A,FALSE,"75";#N/A,#N/A,FALSE,"76";#N/A,#N/A,FALSE,"77";#N/A,#N/A,FALSE,"78";#N/A,#N/A,FALSE,"79";#N/A,#N/A,FALSE,"80";#N/A,#N/A,FALSE,"81";#N/A,#N/A,FALSE,"82";#N/A,#N/A,FALSE,"83";#N/A,#N/A,FALSE,"84";#N/A,#N/A,FALSE,"85";#N/A,#N/A,FALSE,"86";#N/A,#N/A,FALSE,"87";#N/A,#N/A,FALSE,"88";#N/A,#N/A,FALSE,"89";#N/A,#N/A,FALSE,"90";#N/A,#N/A,FALSE,"91";#N/A,#N/A,FALSE,"92";#N/A,#N/A,FALSE,"93";#N/A,#N/A,FALSE,"94.1a";#N/A,#N/A,FALSE,"94.1b";#N/A,#N/A,FALSE,"94.2a";#N/A,#N/A,FALSE,"94.2b";#N/A,#N/A,FALSE,"94.3a";#N/A,#N/A,FALSE,"94.3b";#N/A,#N/A,FALSE,"95";#N/A,#N/A,FALSE,"96";#N/A,#N/A,FALSE,"97";#N/A,#N/A,FALSE,"98";#N/A,#N/A,FALSE,"99";#N/A,#N/A,FALSE,"100";#N/A,#N/A,FALSE,"101";#N/A,#N/A,FALSE,"102";#N/A,#N/A,FALSE,"103";#N/A,#N/A,FALSE,"104";#N/A,#N/A,FALSE,"105";#N/A,#N/A,FALSE,"106";#N/A,#N/A,FALSE,"107";#N/A,#N/A,FALSE,"108";#N/A,#N/A,FALSE,"109";#N/A,#N/A,FALSE,"110";#N/A,#N/A,FALSE,"111";#N/A,#N/A,FALSE,"112";#N/A,#N/A,FALSE,"113";#N/A,#N/A,FALSE,"SignPage"}</definedName>
    <definedName name="wrn.Piano._.5._.anni." localSheetId="2" hidden="1">{#N/A,#N/A,TRUE,"Allacciamenti 5 anni";#N/A,#N/A,TRUE,"Carico 5 anni";#N/A,#N/A,TRUE,"Qualità a) 5 anni";#N/A,#N/A,TRUE,"Qualità b) 5 anni";#N/A,#N/A,TRUE,"Impatto ambientale 5 anni";#N/A,#N/A,TRUE,"Adeg. tecnico 5 anni"}</definedName>
    <definedName name="wrn.Piano._.5._.anni." localSheetId="3" hidden="1">{#N/A,#N/A,TRUE,"Allacciamenti 5 anni";#N/A,#N/A,TRUE,"Carico 5 anni";#N/A,#N/A,TRUE,"Qualità a) 5 anni";#N/A,#N/A,TRUE,"Qualità b) 5 anni";#N/A,#N/A,TRUE,"Impatto ambientale 5 anni";#N/A,#N/A,TRUE,"Adeg. tecnico 5 anni"}</definedName>
    <definedName name="wrn.Piano._.5._.anni." hidden="1">{#N/A,#N/A,TRUE,"Allacciamenti 5 anni";#N/A,#N/A,TRUE,"Carico 5 anni";#N/A,#N/A,TRUE,"Qualità a) 5 anni";#N/A,#N/A,TRUE,"Qualità b) 5 anni";#N/A,#N/A,TRUE,"Impatto ambientale 5 anni";#N/A,#N/A,TRUE,"Adeg. tecnico 5 anni"}</definedName>
    <definedName name="wrn.pip." localSheetId="2" hidden="1">{"Aar",#N/A,FALSE,"Divisioner";"Kvartaler",#N/A,FALSE,"Divisioner";"Aggregering",#N/A,FALSE,"Divisioner";"Aar",#N/A,FALSE,"Norge div. (gl)";"Kvartal",#N/A,FALSE,"Norge div. (gl)";"Samling",#N/A,FALSE,"Norge div. (gl)"}</definedName>
    <definedName name="wrn.pip." localSheetId="3" hidden="1">{"Aar",#N/A,FALSE,"Divisioner";"Kvartaler",#N/A,FALSE,"Divisioner";"Aggregering",#N/A,FALSE,"Divisioner";"Aar",#N/A,FALSE,"Norge div. (gl)";"Kvartal",#N/A,FALSE,"Norge div. (gl)";"Samling",#N/A,FALSE,"Norge div. (gl)"}</definedName>
    <definedName name="wrn.pip." hidden="1">{"Aar",#N/A,FALSE,"Divisioner";"Kvartaler",#N/A,FALSE,"Divisioner";"Aggregering",#N/A,FALSE,"Divisioner";"Aar",#N/A,FALSE,"Norge div. (gl)";"Kvartal",#N/A,FALSE,"Norge div. (gl)";"Samling",#N/A,FALSE,"Norge div. (gl)"}</definedName>
    <definedName name="wrn.PL_cont_GermanGAAP2000_2009." localSheetId="2" hidden="1">{"PLGGAAP3",#N/A,FALSE,"P&amp;L G GAAP"}</definedName>
    <definedName name="wrn.PL_cont_GermanGAAP2000_2009." localSheetId="3" hidden="1">{"PLGGAAP3",#N/A,FALSE,"P&amp;L G GAAP"}</definedName>
    <definedName name="wrn.PL_cont_GermanGAAP2000_2009." hidden="1">{"PLGGAAP3",#N/A,FALSE,"P&amp;L G GAAP"}</definedName>
    <definedName name="wrn.PL_cont_GermanGAAP2010_2019." localSheetId="2" hidden="1">{"PLGGAAP4",#N/A,FALSE,"P&amp;L G GAAP"}</definedName>
    <definedName name="wrn.PL_cont_GermanGAAP2010_2019." localSheetId="3" hidden="1">{"PLGGAAP4",#N/A,FALSE,"P&amp;L G GAAP"}</definedName>
    <definedName name="wrn.PL_cont_GermanGAAP2010_2019." hidden="1">{"PLGGAAP4",#N/A,FALSE,"P&amp;L G GAAP"}</definedName>
    <definedName name="wrn.PL_cont_USGAAP2000_2009." localSheetId="2" hidden="1">{"PLUSGAAP3",#N/A,FALSE,"P&amp;L US GAAP"}</definedName>
    <definedName name="wrn.PL_cont_USGAAP2000_2009." localSheetId="3" hidden="1">{"PLUSGAAP3",#N/A,FALSE,"P&amp;L US GAAP"}</definedName>
    <definedName name="wrn.PL_cont_USGAAP2000_2009." hidden="1">{"PLUSGAAP3",#N/A,FALSE,"P&amp;L US GAAP"}</definedName>
    <definedName name="wrn.PL_cont_USGAAP2010_2019." localSheetId="2" hidden="1">{"PLUSGAAP4",#N/A,FALSE,"P&amp;L US GAAP"}</definedName>
    <definedName name="wrn.PL_cont_USGAAP2010_2019." localSheetId="3" hidden="1">{"PLUSGAAP4",#N/A,FALSE,"P&amp;L US GAAP"}</definedName>
    <definedName name="wrn.PL_cont_USGAAP2010_2019." hidden="1">{"PLUSGAAP4",#N/A,FALSE,"P&amp;L US GAAP"}</definedName>
    <definedName name="wrn.PLGermanGAAP2000_2009." localSheetId="2" hidden="1">{"PLGGAAP1",#N/A,FALSE,"P&amp;L G GAAP"}</definedName>
    <definedName name="wrn.PLGermanGAAP2000_2009." localSheetId="3" hidden="1">{"PLGGAAP1",#N/A,FALSE,"P&amp;L G GAAP"}</definedName>
    <definedName name="wrn.PLGermanGAAP2000_2009." hidden="1">{"PLGGAAP1",#N/A,FALSE,"P&amp;L G GAAP"}</definedName>
    <definedName name="wrn.PLGermanGAAP2010_2019." localSheetId="2" hidden="1">{"PLGGAAP2",#N/A,FALSE,"P&amp;L G GAAP"}</definedName>
    <definedName name="wrn.PLGermanGAAP2010_2019." localSheetId="3" hidden="1">{"PLGGAAP2",#N/A,FALSE,"P&amp;L G GAAP"}</definedName>
    <definedName name="wrn.PLGermanGAAP2010_2019." hidden="1">{"PLGGAAP2",#N/A,FALSE,"P&amp;L G GAAP"}</definedName>
    <definedName name="wrn.PLUSGAAP2000_2009." localSheetId="2" hidden="1">{"PLUSGAAP1",#N/A,FALSE,"P&amp;L US GAAP"}</definedName>
    <definedName name="wrn.PLUSGAAP2000_2009." localSheetId="3" hidden="1">{"PLUSGAAP1",#N/A,FALSE,"P&amp;L US GAAP"}</definedName>
    <definedName name="wrn.PLUSGAAP2000_2009." hidden="1">{"PLUSGAAP1",#N/A,FALSE,"P&amp;L US GAAP"}</definedName>
    <definedName name="wrn.PLUSGAAP2010_2019." localSheetId="2" hidden="1">{"PLUSGAAP2",#N/A,FALSE,"P&amp;L US GAAP"}</definedName>
    <definedName name="wrn.PLUSGAAP2010_2019." localSheetId="3" hidden="1">{"PLUSGAAP2",#N/A,FALSE,"P&amp;L US GAAP"}</definedName>
    <definedName name="wrn.PLUSGAAP2010_2019." hidden="1">{"PLUSGAAP2",#N/A,FALSE,"P&amp;L US GAAP"}</definedName>
    <definedName name="wrn.PriceAssump2000_2009." localSheetId="2" hidden="1">{"PriceAssump1",#N/A,FALSE,"PriceAssump"}</definedName>
    <definedName name="wrn.PriceAssump2000_2009." localSheetId="3" hidden="1">{"PriceAssump1",#N/A,FALSE,"PriceAssump"}</definedName>
    <definedName name="wrn.PriceAssump2000_2009." hidden="1">{"PriceAssump1",#N/A,FALSE,"PriceAssump"}</definedName>
    <definedName name="wrn.PriceAssump2010_2019." localSheetId="2" hidden="1">{"PriceAssump2",#N/A,FALSE,"PriceAssump"}</definedName>
    <definedName name="wrn.PriceAssump2010_2019." localSheetId="3" hidden="1">{"PriceAssump2",#N/A,FALSE,"PriceAssump"}</definedName>
    <definedName name="wrn.PriceAssump2010_2019." hidden="1">{"PriceAssump2",#N/A,FALSE,"PriceAssump"}</definedName>
    <definedName name="wrn.PrimeCo." localSheetId="2" hidden="1">{"print 1",#N/A,FALSE,"PrimeCo PCS";"print 2",#N/A,FALSE,"PrimeCo PCS";"valuation",#N/A,FALSE,"PrimeCo PCS"}</definedName>
    <definedName name="wrn.PrimeCo." localSheetId="3" hidden="1">{"print 1",#N/A,FALSE,"PrimeCo PCS";"print 2",#N/A,FALSE,"PrimeCo PCS";"valuation",#N/A,FALSE,"PrimeCo PCS"}</definedName>
    <definedName name="wrn.PrimeCo." hidden="1">{"print 1",#N/A,FALSE,"PrimeCo PCS";"print 2",#N/A,FALSE,"PrimeCo PCS";"valuation",#N/A,FALSE,"PrimeCo PCS"}</definedName>
    <definedName name="wrn.print._.graphs." localSheetId="2" hidden="1">{"cap_structure",#N/A,FALSE,"Graph-Mkt Cap";"price",#N/A,FALSE,"Graph-Price";"ebit",#N/A,FALSE,"Graph-EBITDA";"ebitda",#N/A,FALSE,"Graph-EBITDA"}</definedName>
    <definedName name="wrn.print._.graphs." localSheetId="3" hidden="1">{"cap_structure",#N/A,FALSE,"Graph-Mkt Cap";"price",#N/A,FALSE,"Graph-Price";"ebit",#N/A,FALSE,"Graph-EBITDA";"ebitda",#N/A,FALSE,"Graph-EBITDA"}</definedName>
    <definedName name="wrn.print._.graphs." hidden="1">{"cap_structure",#N/A,FALSE,"Graph-Mkt Cap";"price",#N/A,FALSE,"Graph-Price";"ebit",#N/A,FALSE,"Graph-EBITDA";"ebitda",#N/A,FALSE,"Graph-EBITDA"}</definedName>
    <definedName name="wrn.Print._.Model." localSheetId="2" hidden="1">{#N/A,#N/A,TRUE,"Contents";#N/A,#N/A,TRUE,"Scenarios";#N/A,#N/A,TRUE,"SensitivitiesPower";#N/A,#N/A,TRUE,"SensitivitiesGas";#N/A,#N/A,TRUE,"SensitivitiesWater";#N/A,#N/A,TRUE,"Fixed Cost allocation table";#N/A,#N/A,TRUE,"Fixed Cost SWS Forecast";#N/A,#N/A,TRUE,"Revenue per Client";#N/A,#N/A,TRUE,"Supply margin per Client";#N/A,#N/A,TRUE,"DCFCoverPower";#N/A,#N/A,TRUE,"Power Volume &amp; Price Forecast";#N/A,#N/A,TRUE,"Assumption Book";#N/A,#N/A,TRUE,"RevenuesPower";#N/A,#N/A,TRUE,"Power Pricing";#N/A,#N/A,TRUE,"CostsPower";#N/A,#N/A,TRUE,"Power Fixco Allocation&amp;Forecast";#N/A,#N/A,TRUE,"WaccCompPower";#N/A,#N/A,TRUE,"WaccPower";#N/A,#N/A,TRUE,"MatrixPower";#N/A,#N/A,TRUE,"DCFCoverGas";#N/A,#N/A,TRUE,"CostGas";#N/A,#N/A,TRUE,"RevenuesGas";#N/A,#N/A,TRUE,"Gas Fixco Allocation&amp;Forecast";#N/A,#N/A,TRUE,"Gas Volume &amp; Price Forecast";#N/A,#N/A,TRUE,"WaccGas";#N/A,#N/A,TRUE,"WaccCompGas";#N/A,#N/A,TRUE,"MatrixGas";#N/A,#N/A,TRUE,"DCFCoverWater";#N/A,#N/A,TRUE,"Water Volume &amp; Price Forecast";#N/A,#N/A,TRUE,"Water Pricing";#N/A,#N/A,TRUE,"RevenuesWater";#N/A,#N/A,TRUE,"CostWater";#N/A,#N/A,TRUE,"WaccCompWater";#N/A,#N/A,TRUE,"WaccWater";#N/A,#N/A,TRUE,"MatrixWater";#N/A,#N/A,TRUE,"DCFCoverVersorgung";#N/A,#N/A,TRUE,"DCFOverviewPower";#N/A,#N/A,TRUE,"DCFOverviewGas";#N/A,#N/A,TRUE,"DCFOverviewWater";#N/A,#N/A,TRUE,"DCFOverviewVersorgung";#N/A,#N/A,TRUE,"ValuePower";#N/A,#N/A,TRUE,"ValueGas";#N/A,#N/A,TRUE,"ValueVersorgung";#N/A,#N/A,TRUE,"ValueWater";#N/A,#N/A,TRUE,"PlanPower";#N/A,#N/A,TRUE,"PlanGas";#N/A,#N/A,TRUE,"PlanWater";#N/A,#N/A,TRUE,"PlanVersorgung";#N/A,#N/A,TRUE,"DCFPower";#N/A,#N/A,TRUE,"DCFGas";#N/A,#N/A,TRUE,"DCFWater";#N/A,#N/A,TRUE,"DCFVersorgung";#N/A,#N/A,TRUE,"MatrixVersorgung"}</definedName>
    <definedName name="wrn.Print._.Model." localSheetId="3" hidden="1">{#N/A,#N/A,TRUE,"Contents";#N/A,#N/A,TRUE,"Scenarios";#N/A,#N/A,TRUE,"SensitivitiesPower";#N/A,#N/A,TRUE,"SensitivitiesGas";#N/A,#N/A,TRUE,"SensitivitiesWater";#N/A,#N/A,TRUE,"Fixed Cost allocation table";#N/A,#N/A,TRUE,"Fixed Cost SWS Forecast";#N/A,#N/A,TRUE,"Revenue per Client";#N/A,#N/A,TRUE,"Supply margin per Client";#N/A,#N/A,TRUE,"DCFCoverPower";#N/A,#N/A,TRUE,"Power Volume &amp; Price Forecast";#N/A,#N/A,TRUE,"Assumption Book";#N/A,#N/A,TRUE,"RevenuesPower";#N/A,#N/A,TRUE,"Power Pricing";#N/A,#N/A,TRUE,"CostsPower";#N/A,#N/A,TRUE,"Power Fixco Allocation&amp;Forecast";#N/A,#N/A,TRUE,"WaccCompPower";#N/A,#N/A,TRUE,"WaccPower";#N/A,#N/A,TRUE,"MatrixPower";#N/A,#N/A,TRUE,"DCFCoverGas";#N/A,#N/A,TRUE,"CostGas";#N/A,#N/A,TRUE,"RevenuesGas";#N/A,#N/A,TRUE,"Gas Fixco Allocation&amp;Forecast";#N/A,#N/A,TRUE,"Gas Volume &amp; Price Forecast";#N/A,#N/A,TRUE,"WaccGas";#N/A,#N/A,TRUE,"WaccCompGas";#N/A,#N/A,TRUE,"MatrixGas";#N/A,#N/A,TRUE,"DCFCoverWater";#N/A,#N/A,TRUE,"Water Volume &amp; Price Forecast";#N/A,#N/A,TRUE,"Water Pricing";#N/A,#N/A,TRUE,"RevenuesWater";#N/A,#N/A,TRUE,"CostWater";#N/A,#N/A,TRUE,"WaccCompWater";#N/A,#N/A,TRUE,"WaccWater";#N/A,#N/A,TRUE,"MatrixWater";#N/A,#N/A,TRUE,"DCFCoverVersorgung";#N/A,#N/A,TRUE,"DCFOverviewPower";#N/A,#N/A,TRUE,"DCFOverviewGas";#N/A,#N/A,TRUE,"DCFOverviewWater";#N/A,#N/A,TRUE,"DCFOverviewVersorgung";#N/A,#N/A,TRUE,"ValuePower";#N/A,#N/A,TRUE,"ValueGas";#N/A,#N/A,TRUE,"ValueVersorgung";#N/A,#N/A,TRUE,"ValueWater";#N/A,#N/A,TRUE,"PlanPower";#N/A,#N/A,TRUE,"PlanGas";#N/A,#N/A,TRUE,"PlanWater";#N/A,#N/A,TRUE,"PlanVersorgung";#N/A,#N/A,TRUE,"DCFPower";#N/A,#N/A,TRUE,"DCFGas";#N/A,#N/A,TRUE,"DCFWater";#N/A,#N/A,TRUE,"DCFVersorgung";#N/A,#N/A,TRUE,"MatrixVersorgung"}</definedName>
    <definedName name="wrn.Print._.Model." hidden="1">{#N/A,#N/A,TRUE,"Contents";#N/A,#N/A,TRUE,"Scenarios";#N/A,#N/A,TRUE,"SensitivitiesPower";#N/A,#N/A,TRUE,"SensitivitiesGas";#N/A,#N/A,TRUE,"SensitivitiesWater";#N/A,#N/A,TRUE,"Fixed Cost allocation table";#N/A,#N/A,TRUE,"Fixed Cost SWS Forecast";#N/A,#N/A,TRUE,"Revenue per Client";#N/A,#N/A,TRUE,"Supply margin per Client";#N/A,#N/A,TRUE,"DCFCoverPower";#N/A,#N/A,TRUE,"Power Volume &amp; Price Forecast";#N/A,#N/A,TRUE,"Assumption Book";#N/A,#N/A,TRUE,"RevenuesPower";#N/A,#N/A,TRUE,"Power Pricing";#N/A,#N/A,TRUE,"CostsPower";#N/A,#N/A,TRUE,"Power Fixco Allocation&amp;Forecast";#N/A,#N/A,TRUE,"WaccCompPower";#N/A,#N/A,TRUE,"WaccPower";#N/A,#N/A,TRUE,"MatrixPower";#N/A,#N/A,TRUE,"DCFCoverGas";#N/A,#N/A,TRUE,"CostGas";#N/A,#N/A,TRUE,"RevenuesGas";#N/A,#N/A,TRUE,"Gas Fixco Allocation&amp;Forecast";#N/A,#N/A,TRUE,"Gas Volume &amp; Price Forecast";#N/A,#N/A,TRUE,"WaccGas";#N/A,#N/A,TRUE,"WaccCompGas";#N/A,#N/A,TRUE,"MatrixGas";#N/A,#N/A,TRUE,"DCFCoverWater";#N/A,#N/A,TRUE,"Water Volume &amp; Price Forecast";#N/A,#N/A,TRUE,"Water Pricing";#N/A,#N/A,TRUE,"RevenuesWater";#N/A,#N/A,TRUE,"CostWater";#N/A,#N/A,TRUE,"WaccCompWater";#N/A,#N/A,TRUE,"WaccWater";#N/A,#N/A,TRUE,"MatrixWater";#N/A,#N/A,TRUE,"DCFCoverVersorgung";#N/A,#N/A,TRUE,"DCFOverviewPower";#N/A,#N/A,TRUE,"DCFOverviewGas";#N/A,#N/A,TRUE,"DCFOverviewWater";#N/A,#N/A,TRUE,"DCFOverviewVersorgung";#N/A,#N/A,TRUE,"ValuePower";#N/A,#N/A,TRUE,"ValueGas";#N/A,#N/A,TRUE,"ValueVersorgung";#N/A,#N/A,TRUE,"ValueWater";#N/A,#N/A,TRUE,"PlanPower";#N/A,#N/A,TRUE,"PlanGas";#N/A,#N/A,TRUE,"PlanWater";#N/A,#N/A,TRUE,"PlanVersorgung";#N/A,#N/A,TRUE,"DCFPower";#N/A,#N/A,TRUE,"DCFGas";#N/A,#N/A,TRUE,"DCFWater";#N/A,#N/A,TRUE,"DCFVersorgung";#N/A,#N/A,TRUE,"MatrixVersorgung"}</definedName>
    <definedName name="wrn.print._.pages." localSheetId="2" hidden="1">{#N/A,#N/A,FALSE,"Spain MKT";#N/A,#N/A,FALSE,"Assumptions";#N/A,#N/A,FALSE,"Adve";#N/A,#N/A,FALSE,"E-Commerce";#N/A,#N/A,FALSE,"Opex";#N/A,#N/A,FALSE,"P&amp;L";#N/A,#N/A,FALSE,"FCF &amp; DCF"}</definedName>
    <definedName name="wrn.print._.pages." localSheetId="3" hidden="1">{#N/A,#N/A,FALSE,"Spain MKT";#N/A,#N/A,FALSE,"Assumptions";#N/A,#N/A,FALSE,"Adve";#N/A,#N/A,FALSE,"E-Commerce";#N/A,#N/A,FALSE,"Opex";#N/A,#N/A,FALSE,"P&amp;L";#N/A,#N/A,FALSE,"FCF &amp; DCF"}</definedName>
    <definedName name="wrn.print._.pages." hidden="1">{#N/A,#N/A,FALSE,"Spain MKT";#N/A,#N/A,FALSE,"Assumptions";#N/A,#N/A,FALSE,"Adve";#N/A,#N/A,FALSE,"E-Commerce";#N/A,#N/A,FALSE,"Opex";#N/A,#N/A,FALSE,"P&amp;L";#N/A,#N/A,FALSE,"FCF &amp; DCF"}</definedName>
    <definedName name="wrn.print._.raw._.data._.entry." localSheetId="2" hidden="1">{"inputs raw data",#N/A,TRUE,"INPUT"}</definedName>
    <definedName name="wrn.print._.raw._.data._.entry." localSheetId="3" hidden="1">{"inputs raw data",#N/A,TRUE,"INPUT"}</definedName>
    <definedName name="wrn.print._.raw._.data._.entry." hidden="1">{"inputs raw data",#N/A,TRUE,"INPUT"}</definedName>
    <definedName name="wrn.print._.standalone." localSheetId="2" hidden="1">{"standalone1",#N/A,FALSE,"DCFBase";"standalone2",#N/A,FALSE,"DCFBase"}</definedName>
    <definedName name="wrn.print._.standalone." localSheetId="3" hidden="1">{"standalone1",#N/A,FALSE,"DCFBase";"standalone2",#N/A,FALSE,"DCFBase"}</definedName>
    <definedName name="wrn.print._.standalone." hidden="1">{"standalone1",#N/A,FALSE,"DCFBase";"standalone2",#N/A,FALSE,"DCFBase"}</definedName>
    <definedName name="wrn.print._.summary._.sheets." localSheetId="2" hidden="1">{"summary1",#N/A,TRUE,"Comps";"summary2",#N/A,TRUE,"Comps";"summary3",#N/A,TRUE,"Comps"}</definedName>
    <definedName name="wrn.print._.summary._.sheets." localSheetId="3" hidden="1">{"summary1",#N/A,TRUE,"Comps";"summary2",#N/A,TRUE,"Comps";"summary3",#N/A,TRUE,"Comps"}</definedName>
    <definedName name="wrn.print._.summary._.sheets." hidden="1">{"summary1",#N/A,TRUE,"Comps";"summary2",#N/A,TRUE,"Comps";"summary3",#N/A,TRUE,"Comps"}</definedName>
    <definedName name="wrn.Print._.whole._.Report." localSheetId="2" hidden="1">{#N/A,#N/A,TRUE,"WaccPower";#N/A,#N/A,TRUE,"Model Assumptions";#N/A,#N/A,TRUE,"Financial Assumptions";#N/A,#N/A,TRUE,"Scenarios";#N/A,#N/A,TRUE,"SensitivitiesPower";#N/A,#N/A,TRUE,"SensitivitiesGas";#N/A,#N/A,TRUE,"Fixed Cost allocation table";#N/A,#N/A,TRUE,"SensitivitiesWater";#N/A,#N/A,TRUE,"Fixed Cost SWS Forecast";#N/A,#N/A,TRUE,"Historic balance sheet";#N/A,#N/A,TRUE,"Revenue per Client";#N/A,#N/A,TRUE,"Supply margin per Client";#N/A,#N/A,TRUE,"Multiples Calculation";#N/A,#N/A,TRUE,"Stadtwerke Comps";#N/A,#N/A,TRUE,"Electricity Comps";#N/A,#N/A,TRUE,"Gas Comps";#N/A,#N/A,TRUE,"Water Comps";#N/A,#N/A,TRUE,"DCFCoverPower";#N/A,#N/A,TRUE,"Power Volume &amp; Price Forecast";#N/A,#N/A,TRUE,"Stromabgabe 1999";#N/A,#N/A,TRUE,"RevenuesPower";#N/A,#N/A,TRUE,"Power Pricing";#N/A,#N/A,TRUE,"CostsPower";#N/A,#N/A,TRUE,"PlanPower";#N/A,#N/A,TRUE,"DCFPower";#N/A,#N/A,TRUE,"ValuePower";#N/A,#N/A,TRUE,"WaccCompPower";#N/A,#N/A,TRUE,"MatrixPower";#N/A,#N/A,TRUE,"DCFCoverGas";#N/A,#N/A,TRUE,"DCFOverviewGas";#N/A,#N/A,TRUE,"Gas Pricing";#N/A,#N/A,TRUE,"RevenuesGas";#N/A,#N/A,TRUE,"CostGas";#N/A,#N/A,TRUE,"Gas Volume &amp; Price Forecast";#N/A,#N/A,TRUE,"PlanGas";#N/A,#N/A,TRUE,"DCFGas";#N/A,#N/A,TRUE,"ValueGas";#N/A,#N/A,TRUE,"WaccGas";#N/A,#N/A,TRUE,"WaccCompGas";#N/A,#N/A,TRUE,"MatrixGas";#N/A,#N/A,TRUE,"DCFCoverWater";#N/A,#N/A,TRUE,"DCFCoverWater";#N/A,#N/A,TRUE,"Water Volume &amp; Price Forecast";#N/A,#N/A,TRUE,"Water Pricing";#N/A,#N/A,TRUE,"RevenuesWater";#N/A,#N/A,TRUE,"CostWater";#N/A,#N/A,TRUE,"PlanWater";#N/A,#N/A,TRUE,"DCFWater";#N/A,#N/A,TRUE,"ValueWater";#N/A,#N/A,TRUE,"WaccWater";#N/A,#N/A,TRUE,"WaccCompWater";#N/A,#N/A,TRUE,"MatrixWater";#N/A,#N/A,TRUE,"DCFCoverVersorgung";#N/A,#N/A,TRUE,"DCFOverviewPower";#N/A,#N/A,TRUE,"DCFOverviewWater";#N/A,#N/A,TRUE,"DCFOverviewVersorgung";#N/A,#N/A,TRUE,"PlanVersorgung";#N/A,#N/A,TRUE,"DCFVersorgung";#N/A,#N/A,TRUE,"ValueVersorgung";#N/A,#N/A,TRUE,"WaccVersorgung";#N/A,#N/A,TRUE,"WaccCompVersorgung";#N/A,#N/A,TRUE,"MatrixVersorgung"}</definedName>
    <definedName name="wrn.Print._.whole._.Report." localSheetId="3" hidden="1">{#N/A,#N/A,TRUE,"WaccPower";#N/A,#N/A,TRUE,"Model Assumptions";#N/A,#N/A,TRUE,"Financial Assumptions";#N/A,#N/A,TRUE,"Scenarios";#N/A,#N/A,TRUE,"SensitivitiesPower";#N/A,#N/A,TRUE,"SensitivitiesGas";#N/A,#N/A,TRUE,"Fixed Cost allocation table";#N/A,#N/A,TRUE,"SensitivitiesWater";#N/A,#N/A,TRUE,"Fixed Cost SWS Forecast";#N/A,#N/A,TRUE,"Historic balance sheet";#N/A,#N/A,TRUE,"Revenue per Client";#N/A,#N/A,TRUE,"Supply margin per Client";#N/A,#N/A,TRUE,"Multiples Calculation";#N/A,#N/A,TRUE,"Stadtwerke Comps";#N/A,#N/A,TRUE,"Electricity Comps";#N/A,#N/A,TRUE,"Gas Comps";#N/A,#N/A,TRUE,"Water Comps";#N/A,#N/A,TRUE,"DCFCoverPower";#N/A,#N/A,TRUE,"Power Volume &amp; Price Forecast";#N/A,#N/A,TRUE,"Stromabgabe 1999";#N/A,#N/A,TRUE,"RevenuesPower";#N/A,#N/A,TRUE,"Power Pricing";#N/A,#N/A,TRUE,"CostsPower";#N/A,#N/A,TRUE,"PlanPower";#N/A,#N/A,TRUE,"DCFPower";#N/A,#N/A,TRUE,"ValuePower";#N/A,#N/A,TRUE,"WaccCompPower";#N/A,#N/A,TRUE,"MatrixPower";#N/A,#N/A,TRUE,"DCFCoverGas";#N/A,#N/A,TRUE,"DCFOverviewGas";#N/A,#N/A,TRUE,"Gas Pricing";#N/A,#N/A,TRUE,"RevenuesGas";#N/A,#N/A,TRUE,"CostGas";#N/A,#N/A,TRUE,"Gas Volume &amp; Price Forecast";#N/A,#N/A,TRUE,"PlanGas";#N/A,#N/A,TRUE,"DCFGas";#N/A,#N/A,TRUE,"ValueGas";#N/A,#N/A,TRUE,"WaccGas";#N/A,#N/A,TRUE,"WaccCompGas";#N/A,#N/A,TRUE,"MatrixGas";#N/A,#N/A,TRUE,"DCFCoverWater";#N/A,#N/A,TRUE,"DCFCoverWater";#N/A,#N/A,TRUE,"Water Volume &amp; Price Forecast";#N/A,#N/A,TRUE,"Water Pricing";#N/A,#N/A,TRUE,"RevenuesWater";#N/A,#N/A,TRUE,"CostWater";#N/A,#N/A,TRUE,"PlanWater";#N/A,#N/A,TRUE,"DCFWater";#N/A,#N/A,TRUE,"ValueWater";#N/A,#N/A,TRUE,"WaccWater";#N/A,#N/A,TRUE,"WaccCompWater";#N/A,#N/A,TRUE,"MatrixWater";#N/A,#N/A,TRUE,"DCFCoverVersorgung";#N/A,#N/A,TRUE,"DCFOverviewPower";#N/A,#N/A,TRUE,"DCFOverviewWater";#N/A,#N/A,TRUE,"DCFOverviewVersorgung";#N/A,#N/A,TRUE,"PlanVersorgung";#N/A,#N/A,TRUE,"DCFVersorgung";#N/A,#N/A,TRUE,"ValueVersorgung";#N/A,#N/A,TRUE,"WaccVersorgung";#N/A,#N/A,TRUE,"WaccCompVersorgung";#N/A,#N/A,TRUE,"MatrixVersorgung"}</definedName>
    <definedName name="wrn.Print._.whole._.Report." hidden="1">{#N/A,#N/A,TRUE,"WaccPower";#N/A,#N/A,TRUE,"Model Assumptions";#N/A,#N/A,TRUE,"Financial Assumptions";#N/A,#N/A,TRUE,"Scenarios";#N/A,#N/A,TRUE,"SensitivitiesPower";#N/A,#N/A,TRUE,"SensitivitiesGas";#N/A,#N/A,TRUE,"Fixed Cost allocation table";#N/A,#N/A,TRUE,"SensitivitiesWater";#N/A,#N/A,TRUE,"Fixed Cost SWS Forecast";#N/A,#N/A,TRUE,"Historic balance sheet";#N/A,#N/A,TRUE,"Revenue per Client";#N/A,#N/A,TRUE,"Supply margin per Client";#N/A,#N/A,TRUE,"Multiples Calculation";#N/A,#N/A,TRUE,"Stadtwerke Comps";#N/A,#N/A,TRUE,"Electricity Comps";#N/A,#N/A,TRUE,"Gas Comps";#N/A,#N/A,TRUE,"Water Comps";#N/A,#N/A,TRUE,"DCFCoverPower";#N/A,#N/A,TRUE,"Power Volume &amp; Price Forecast";#N/A,#N/A,TRUE,"Stromabgabe 1999";#N/A,#N/A,TRUE,"RevenuesPower";#N/A,#N/A,TRUE,"Power Pricing";#N/A,#N/A,TRUE,"CostsPower";#N/A,#N/A,TRUE,"PlanPower";#N/A,#N/A,TRUE,"DCFPower";#N/A,#N/A,TRUE,"ValuePower";#N/A,#N/A,TRUE,"WaccCompPower";#N/A,#N/A,TRUE,"MatrixPower";#N/A,#N/A,TRUE,"DCFCoverGas";#N/A,#N/A,TRUE,"DCFOverviewGas";#N/A,#N/A,TRUE,"Gas Pricing";#N/A,#N/A,TRUE,"RevenuesGas";#N/A,#N/A,TRUE,"CostGas";#N/A,#N/A,TRUE,"Gas Volume &amp; Price Forecast";#N/A,#N/A,TRUE,"PlanGas";#N/A,#N/A,TRUE,"DCFGas";#N/A,#N/A,TRUE,"ValueGas";#N/A,#N/A,TRUE,"WaccGas";#N/A,#N/A,TRUE,"WaccCompGas";#N/A,#N/A,TRUE,"MatrixGas";#N/A,#N/A,TRUE,"DCFCoverWater";#N/A,#N/A,TRUE,"DCFCoverWater";#N/A,#N/A,TRUE,"Water Volume &amp; Price Forecast";#N/A,#N/A,TRUE,"Water Pricing";#N/A,#N/A,TRUE,"RevenuesWater";#N/A,#N/A,TRUE,"CostWater";#N/A,#N/A,TRUE,"PlanWater";#N/A,#N/A,TRUE,"DCFWater";#N/A,#N/A,TRUE,"ValueWater";#N/A,#N/A,TRUE,"WaccWater";#N/A,#N/A,TRUE,"WaccCompWater";#N/A,#N/A,TRUE,"MatrixWater";#N/A,#N/A,TRUE,"DCFCoverVersorgung";#N/A,#N/A,TRUE,"DCFOverviewPower";#N/A,#N/A,TRUE,"DCFOverviewWater";#N/A,#N/A,TRUE,"DCFOverviewVersorgung";#N/A,#N/A,TRUE,"PlanVersorgung";#N/A,#N/A,TRUE,"DCFVersorgung";#N/A,#N/A,TRUE,"ValueVersorgung";#N/A,#N/A,TRUE,"WaccVersorgung";#N/A,#N/A,TRUE,"WaccCompVersorgung";#N/A,#N/A,TRUE,"MatrixVersorgung"}</definedName>
    <definedName name="wrn.ProdAssump1_2000_2009." localSheetId="2" hidden="1">{"ProdAssump1_2000_2009",#N/A,FALSE,"ProdAssump"}</definedName>
    <definedName name="wrn.ProdAssump1_2000_2009." localSheetId="3" hidden="1">{"ProdAssump1_2000_2009",#N/A,FALSE,"ProdAssump"}</definedName>
    <definedName name="wrn.ProdAssump1_2000_2009." hidden="1">{"ProdAssump1_2000_2009",#N/A,FALSE,"ProdAssump"}</definedName>
    <definedName name="wrn.ProdAssump11_2000_2009." localSheetId="2" hidden="1">{"ProdAssump11_2000_2009",#N/A,FALSE,"ProdAssump"}</definedName>
    <definedName name="wrn.ProdAssump11_2000_2009." localSheetId="3" hidden="1">{"ProdAssump11_2000_2009",#N/A,FALSE,"ProdAssump"}</definedName>
    <definedName name="wrn.ProdAssump11_2000_2009." hidden="1">{"ProdAssump11_2000_2009",#N/A,FALSE,"ProdAssump"}</definedName>
    <definedName name="wrn.ProdAssump11_2009_2019." localSheetId="2" hidden="1">{"ProdAssump11_2009_2019",#N/A,FALSE,"ProdAssump"}</definedName>
    <definedName name="wrn.ProdAssump11_2009_2019." localSheetId="3" hidden="1">{"ProdAssump11_2009_2019",#N/A,FALSE,"ProdAssump"}</definedName>
    <definedName name="wrn.ProdAssump11_2009_2019." hidden="1">{"ProdAssump11_2009_2019",#N/A,FALSE,"ProdAssump"}</definedName>
    <definedName name="wrn.ProdAssump12_2010_2019." localSheetId="2" hidden="1">{"ProdAssump12_2010_2019",#N/A,FALSE,"ProdAssump"}</definedName>
    <definedName name="wrn.ProdAssump12_2010_2019." localSheetId="3" hidden="1">{"ProdAssump12_2010_2019",#N/A,FALSE,"ProdAssump"}</definedName>
    <definedName name="wrn.ProdAssump12_2010_2019." hidden="1">{"ProdAssump12_2010_2019",#N/A,FALSE,"ProdAssump"}</definedName>
    <definedName name="wrn.ProdAssump13_2000_2009." localSheetId="2" hidden="1">{"ProdAssump13_2000_2009",#N/A,FALSE,"ProdAssump"}</definedName>
    <definedName name="wrn.ProdAssump13_2000_2009." localSheetId="3" hidden="1">{"ProdAssump13_2000_2009",#N/A,FALSE,"ProdAssump"}</definedName>
    <definedName name="wrn.ProdAssump13_2000_2009." hidden="1">{"ProdAssump13_2000_2009",#N/A,FALSE,"ProdAssump"}</definedName>
    <definedName name="wrn.ProdAssump14_2010_2019." localSheetId="2" hidden="1">{"ProdAssump14_2010_2019",#N/A,FALSE,"ProdAssump"}</definedName>
    <definedName name="wrn.ProdAssump14_2010_2019." localSheetId="3" hidden="1">{"ProdAssump14_2010_2019",#N/A,FALSE,"ProdAssump"}</definedName>
    <definedName name="wrn.ProdAssump14_2010_2019." hidden="1">{"ProdAssump14_2010_2019",#N/A,FALSE,"ProdAssump"}</definedName>
    <definedName name="wrn.ProdAssump15_2000_2009." localSheetId="2" hidden="1">{"ProdAssump15_2000_2009",#N/A,FALSE,"ProdAssump"}</definedName>
    <definedName name="wrn.ProdAssump15_2000_2009." localSheetId="3" hidden="1">{"ProdAssump15_2000_2009",#N/A,FALSE,"ProdAssump"}</definedName>
    <definedName name="wrn.ProdAssump15_2000_2009." hidden="1">{"ProdAssump15_2000_2009",#N/A,FALSE,"ProdAssump"}</definedName>
    <definedName name="wrn.ProdAssump16_2010_2019." localSheetId="2" hidden="1">{"ProdAssump16_2010_2019",#N/A,FALSE,"ProdAssump"}</definedName>
    <definedName name="wrn.ProdAssump16_2010_2019." localSheetId="3" hidden="1">{"ProdAssump16_2010_2019",#N/A,FALSE,"ProdAssump"}</definedName>
    <definedName name="wrn.ProdAssump16_2010_2019." hidden="1">{"ProdAssump16_2010_2019",#N/A,FALSE,"ProdAssump"}</definedName>
    <definedName name="wrn.ProdAssump2_2010_2019." localSheetId="2" hidden="1">{"ProdAssump2_2010_2019",#N/A,FALSE,"ProdAssump"}</definedName>
    <definedName name="wrn.ProdAssump2_2010_2019." localSheetId="3" hidden="1">{"ProdAssump2_2010_2019",#N/A,FALSE,"ProdAssump"}</definedName>
    <definedName name="wrn.ProdAssump2_2010_2019." hidden="1">{"ProdAssump2_2010_2019",#N/A,FALSE,"ProdAssump"}</definedName>
    <definedName name="wrn.ProdAssump3_2000_2009." localSheetId="2" hidden="1">{"ProdAssump3_2000_2009",#N/A,FALSE,"ProdAssump"}</definedName>
    <definedName name="wrn.ProdAssump3_2000_2009." localSheetId="3" hidden="1">{"ProdAssump3_2000_2009",#N/A,FALSE,"ProdAssump"}</definedName>
    <definedName name="wrn.ProdAssump3_2000_2009." hidden="1">{"ProdAssump3_2000_2009",#N/A,FALSE,"ProdAssump"}</definedName>
    <definedName name="wrn.ProdAssump4_2010_2019." localSheetId="2" hidden="1">{"ProdAssump4_2010_2019",#N/A,FALSE,"ProdAssump"}</definedName>
    <definedName name="wrn.ProdAssump4_2010_2019." localSheetId="3" hidden="1">{"ProdAssump4_2010_2019",#N/A,FALSE,"ProdAssump"}</definedName>
    <definedName name="wrn.ProdAssump4_2010_2019." hidden="1">{"ProdAssump4_2010_2019",#N/A,FALSE,"ProdAssump"}</definedName>
    <definedName name="wrn.ProdAssump5_2000_2009." localSheetId="2" hidden="1">{"ProdAssump5_2000_2009",#N/A,FALSE,"ProdAssump"}</definedName>
    <definedName name="wrn.ProdAssump5_2000_2009." localSheetId="3" hidden="1">{"ProdAssump5_2000_2009",#N/A,FALSE,"ProdAssump"}</definedName>
    <definedName name="wrn.ProdAssump5_2000_2009." hidden="1">{"ProdAssump5_2000_2009",#N/A,FALSE,"ProdAssump"}</definedName>
    <definedName name="wrn.ProdAssump6_2010_2019." localSheetId="2" hidden="1">{"ProdAssump6_2010_2019",#N/A,FALSE,"ProdAssump"}</definedName>
    <definedName name="wrn.ProdAssump6_2010_2019." localSheetId="3" hidden="1">{"ProdAssump6_2010_2019",#N/A,FALSE,"ProdAssump"}</definedName>
    <definedName name="wrn.ProdAssump6_2010_2019." hidden="1">{"ProdAssump6_2010_2019",#N/A,FALSE,"ProdAssump"}</definedName>
    <definedName name="wrn.ProdAssump7_2000_2009." localSheetId="2" hidden="1">{"ProdAssump7_2000_2009",#N/A,FALSE,"ProdAssump"}</definedName>
    <definedName name="wrn.ProdAssump7_2000_2009." localSheetId="3" hidden="1">{"ProdAssump7_2000_2009",#N/A,FALSE,"ProdAssump"}</definedName>
    <definedName name="wrn.ProdAssump7_2000_2009." hidden="1">{"ProdAssump7_2000_2009",#N/A,FALSE,"ProdAssump"}</definedName>
    <definedName name="wrn.ProdAssump8_2010_2019." localSheetId="2" hidden="1">{"ProdAssump8_2010_2019",#N/A,FALSE,"ProdAssump"}</definedName>
    <definedName name="wrn.ProdAssump8_2010_2019." localSheetId="3" hidden="1">{"ProdAssump8_2010_2019",#N/A,FALSE,"ProdAssump"}</definedName>
    <definedName name="wrn.ProdAssump8_2010_2019." hidden="1">{"ProdAssump8_2010_2019",#N/A,FALSE,"ProdAssump"}</definedName>
    <definedName name="wrn.ProdAssump9_2009_2009." localSheetId="2" hidden="1">{"ProdAssump9_2000_2009",#N/A,FALSE,"ProdAssump"}</definedName>
    <definedName name="wrn.ProdAssump9_2009_2009." localSheetId="3" hidden="1">{"ProdAssump9_2000_2009",#N/A,FALSE,"ProdAssump"}</definedName>
    <definedName name="wrn.ProdAssump9_2009_2009." hidden="1">{"ProdAssump9_2000_2009",#N/A,FALSE,"ProdAssump"}</definedName>
    <definedName name="wrn.ProdAssumpTotal2000_2009." localSheetId="2" hidden="1">{"ProdAssumpTotal1",#N/A,FALSE,"ProdAssump"}</definedName>
    <definedName name="wrn.ProdAssumpTotal2000_2009." localSheetId="3" hidden="1">{"ProdAssumpTotal1",#N/A,FALSE,"ProdAssump"}</definedName>
    <definedName name="wrn.ProdAssumpTotal2000_2009." hidden="1">{"ProdAssumpTotal1",#N/A,FALSE,"ProdAssump"}</definedName>
    <definedName name="wrn.ProdAssumpTotal2010_2019." localSheetId="2" hidden="1">{"ProdAssumpTotal2",#N/A,FALSE,"ProdAssump"}</definedName>
    <definedName name="wrn.ProdAssumpTotal2010_2019." localSheetId="3" hidden="1">{"ProdAssumpTotal2",#N/A,FALSE,"ProdAssump"}</definedName>
    <definedName name="wrn.ProdAssumpTotal2010_2019." hidden="1">{"ProdAssumpTotal2",#N/A,FALSE,"ProdAssump"}</definedName>
    <definedName name="wrn.ProdQuantities1_2000_2009." localSheetId="2" hidden="1">{"ProdQuantities1_2000_2009",#N/A,FALSE,"ProdQuantities"}</definedName>
    <definedName name="wrn.ProdQuantities1_2000_2009." localSheetId="3" hidden="1">{"ProdQuantities1_2000_2009",#N/A,FALSE,"ProdQuantities"}</definedName>
    <definedName name="wrn.ProdQuantities1_2000_2009." hidden="1">{"ProdQuantities1_2000_2009",#N/A,FALSE,"ProdQuantities"}</definedName>
    <definedName name="wrn.ProdQuantities10_2010_2019." localSheetId="2" hidden="1">{"ProdQuantities10_2010_2019",#N/A,FALSE,"ProdQuantities"}</definedName>
    <definedName name="wrn.ProdQuantities10_2010_2019." localSheetId="3" hidden="1">{"ProdQuantities10_2010_2019",#N/A,FALSE,"ProdQuantities"}</definedName>
    <definedName name="wrn.ProdQuantities10_2010_2019." hidden="1">{"ProdQuantities10_2010_2019",#N/A,FALSE,"ProdQuantities"}</definedName>
    <definedName name="wrn.ProdQuantities11_2000_2009." localSheetId="2" hidden="1">{"ProdQuantities11_2000_2009",#N/A,FALSE,"ProdQuantities"}</definedName>
    <definedName name="wrn.ProdQuantities11_2000_2009." localSheetId="3" hidden="1">{"ProdQuantities11_2000_2009",#N/A,FALSE,"ProdQuantities"}</definedName>
    <definedName name="wrn.ProdQuantities11_2000_2009." hidden="1">{"ProdQuantities11_2000_2009",#N/A,FALSE,"ProdQuantities"}</definedName>
    <definedName name="wrn.ProdQuantities12_2010_2019." localSheetId="2" hidden="1">{"ProdQuantities12_2010_2019",#N/A,FALSE,"ProdQuantities"}</definedName>
    <definedName name="wrn.ProdQuantities12_2010_2019." localSheetId="3" hidden="1">{"ProdQuantities12_2010_2019",#N/A,FALSE,"ProdQuantities"}</definedName>
    <definedName name="wrn.ProdQuantities12_2010_2019." hidden="1">{"ProdQuantities12_2010_2019",#N/A,FALSE,"ProdQuantities"}</definedName>
    <definedName name="wrn.ProdQuantities2_2010_2019." localSheetId="2" hidden="1">{"ProdQuantities2_2010_2019",#N/A,FALSE,"ProdQuantities"}</definedName>
    <definedName name="wrn.ProdQuantities2_2010_2019." localSheetId="3" hidden="1">{"ProdQuantities2_2010_2019",#N/A,FALSE,"ProdQuantities"}</definedName>
    <definedName name="wrn.ProdQuantities2_2010_2019." hidden="1">{"ProdQuantities2_2010_2019",#N/A,FALSE,"ProdQuantities"}</definedName>
    <definedName name="wrn.ProdQuantities3_2000_2009." localSheetId="2" hidden="1">{"ProdQuantities3_2000_2009",#N/A,FALSE,"ProdQuantities"}</definedName>
    <definedName name="wrn.ProdQuantities3_2000_2009." localSheetId="3" hidden="1">{"ProdQuantities3_2000_2009",#N/A,FALSE,"ProdQuantities"}</definedName>
    <definedName name="wrn.ProdQuantities3_2000_2009." hidden="1">{"ProdQuantities3_2000_2009",#N/A,FALSE,"ProdQuantities"}</definedName>
    <definedName name="wrn.ProdQuantities5_2000_2009." localSheetId="2" hidden="1">{"ProdQuantities5_2000_2009",#N/A,FALSE,"ProdQuantities"}</definedName>
    <definedName name="wrn.ProdQuantities5_2000_2009." localSheetId="3" hidden="1">{"ProdQuantities5_2000_2009",#N/A,FALSE,"ProdQuantities"}</definedName>
    <definedName name="wrn.ProdQuantities5_2000_2009." hidden="1">{"ProdQuantities5_2000_2009",#N/A,FALSE,"ProdQuantities"}</definedName>
    <definedName name="wrn.ProdQuantities6_2000_2009." localSheetId="2" hidden="1">{"ProdQuantities6_2010_2019",#N/A,FALSE,"ProdQuantities"}</definedName>
    <definedName name="wrn.ProdQuantities6_2000_2009." localSheetId="3" hidden="1">{"ProdQuantities6_2010_2019",#N/A,FALSE,"ProdQuantities"}</definedName>
    <definedName name="wrn.ProdQuantities6_2000_2009." hidden="1">{"ProdQuantities6_2010_2019",#N/A,FALSE,"ProdQuantities"}</definedName>
    <definedName name="wrn.ProdQuantities7_2000_2009." localSheetId="2" hidden="1">{"ProdQuantities7_2000_2009",#N/A,FALSE,"ProdQuantities"}</definedName>
    <definedName name="wrn.ProdQuantities7_2000_2009." localSheetId="3" hidden="1">{"ProdQuantities7_2000_2009",#N/A,FALSE,"ProdQuantities"}</definedName>
    <definedName name="wrn.ProdQuantities7_2000_2009." hidden="1">{"ProdQuantities7_2000_2009",#N/A,FALSE,"ProdQuantities"}</definedName>
    <definedName name="wrn.ProdQuantities8_2010_2019." localSheetId="2" hidden="1">{"ProdQuantities8_2010_2019",#N/A,FALSE,"ProdQuantities"}</definedName>
    <definedName name="wrn.ProdQuantities8_2010_2019." localSheetId="3" hidden="1">{"ProdQuantities8_2010_2019",#N/A,FALSE,"ProdQuantities"}</definedName>
    <definedName name="wrn.ProdQuantities8_2010_2019." hidden="1">{"ProdQuantities8_2010_2019",#N/A,FALSE,"ProdQuantities"}</definedName>
    <definedName name="wrn.ProdQuantities9_2000_2009." localSheetId="2" hidden="1">{"ProdQuantities9_2000_2009",#N/A,FALSE,"ProdQuantities"}</definedName>
    <definedName name="wrn.ProdQuantities9_2000_2009." localSheetId="3" hidden="1">{"ProdQuantities9_2000_2009",#N/A,FALSE,"ProdQuantities"}</definedName>
    <definedName name="wrn.ProdQuantities9_2000_2009." hidden="1">{"ProdQuantities9_2000_2009",#N/A,FALSE,"ProdQuantities"}</definedName>
    <definedName name="wrn.ProdQuantitiesTotal2000_2009." localSheetId="2" hidden="1">{"ProdQuantitiesTotal2000_2009",#N/A,FALSE,"ProdQuantities"}</definedName>
    <definedName name="wrn.ProdQuantitiesTotal2000_2009." localSheetId="3" hidden="1">{"ProdQuantitiesTotal2000_2009",#N/A,FALSE,"ProdQuantities"}</definedName>
    <definedName name="wrn.ProdQuantitiesTotal2000_2009." hidden="1">{"ProdQuantitiesTotal2000_2009",#N/A,FALSE,"ProdQuantities"}</definedName>
    <definedName name="wrn.ProdQuantitiesTotal2010_2019." localSheetId="2" hidden="1">{"ProdQuantitiesTotal2010_2019",#N/A,FALSE,"ProdQuantities"}</definedName>
    <definedName name="wrn.ProdQuantitiesTotal2010_2019." localSheetId="3" hidden="1">{"ProdQuantitiesTotal2010_2019",#N/A,FALSE,"ProdQuantities"}</definedName>
    <definedName name="wrn.ProdQuantitiesTotal2010_2019." hidden="1">{"ProdQuantitiesTotal2010_2019",#N/A,FALSE,"ProdQuantities"}</definedName>
    <definedName name="wrn.report." localSheetId="2" hidden="1">{#N/A,#N/A,FALSE,"Front Sheet";#N/A,#N/A,FALSE,"Profit and Loss";#N/A,#N/A,FALSE,"Balance Sheet";#N/A,#N/A,FALSE,"Cashflow";#N/A,#N/A,FALSE,"Debt and Cred";#N/A,#N/A,FALSE,"Debt Statement";#N/A,#N/A,FALSE,"Tax Computation"}</definedName>
    <definedName name="wrn.report." localSheetId="3" hidden="1">{#N/A,#N/A,FALSE,"Front Sheet";#N/A,#N/A,FALSE,"Profit and Loss";#N/A,#N/A,FALSE,"Balance Sheet";#N/A,#N/A,FALSE,"Cashflow";#N/A,#N/A,FALSE,"Debt and Cred";#N/A,#N/A,FALSE,"Debt Statement";#N/A,#N/A,FALSE,"Tax Computation"}</definedName>
    <definedName name="wrn.report." hidden="1">{#N/A,#N/A,FALSE,"Front Sheet";#N/A,#N/A,FALSE,"Profit and Loss";#N/A,#N/A,FALSE,"Balance Sheet";#N/A,#N/A,FALSE,"Cashflow";#N/A,#N/A,FALSE,"Debt and Cred";#N/A,#N/A,FALSE,"Debt Statement";#N/A,#N/A,FALSE,"Tax Computation"}</definedName>
    <definedName name="wrn.Short._.Form._.Print._.Out." localSheetId="2" hidden="1">{#N/A,#N/A,FALSE,"General Assumptions";#N/A,#N/A,FALSE,"Accounts";#N/A,#N/A,FALSE,"OperatingAssumptions";#N/A,#N/A,FALSE,"Cashflow";#N/A,#N/A,FALSE,"Debt";#N/A,#N/A,FALSE,"Ops Summary";#N/A,#N/A,FALSE,"Summary"}</definedName>
    <definedName name="wrn.Short._.Form._.Print._.Out." localSheetId="3" hidden="1">{#N/A,#N/A,FALSE,"General Assumptions";#N/A,#N/A,FALSE,"Accounts";#N/A,#N/A,FALSE,"OperatingAssumptions";#N/A,#N/A,FALSE,"Cashflow";#N/A,#N/A,FALSE,"Debt";#N/A,#N/A,FALSE,"Ops Summary";#N/A,#N/A,FALSE,"Summary"}</definedName>
    <definedName name="wrn.Short._.Form._.Print._.Out." hidden="1">{#N/A,#N/A,FALSE,"General Assumptions";#N/A,#N/A,FALSE,"Accounts";#N/A,#N/A,FALSE,"OperatingAssumptions";#N/A,#N/A,FALSE,"Cashflow";#N/A,#N/A,FALSE,"Debt";#N/A,#N/A,FALSE,"Ops Summary";#N/A,#N/A,FALSE,"Summary"}</definedName>
    <definedName name="wrn.Shut_Down." localSheetId="2" hidden="1">{#N/A,#N/A,FALSE,"Shut-down"}</definedName>
    <definedName name="wrn.Shut_Down." localSheetId="3" hidden="1">{#N/A,#N/A,FALSE,"Shut-down"}</definedName>
    <definedName name="wrn.Shut_Down." hidden="1">{#N/A,#N/A,FALSE,"Shut-down"}</definedName>
    <definedName name="wrn.SKSCS1." localSheetId="2" hidden="1">{#N/A,#N/A,FALSE,"Antony Financials";#N/A,#N/A,FALSE,"Cowboy Financials";#N/A,#N/A,FALSE,"Combined";#N/A,#N/A,FALSE,"Valuematrix";#N/A,#N/A,FALSE,"DCFAntony";#N/A,#N/A,FALSE,"DCFCowboy";#N/A,#N/A,FALSE,"DCFCombined"}</definedName>
    <definedName name="wrn.SKSCS1." localSheetId="3" hidden="1">{#N/A,#N/A,FALSE,"Antony Financials";#N/A,#N/A,FALSE,"Cowboy Financials";#N/A,#N/A,FALSE,"Combined";#N/A,#N/A,FALSE,"Valuematrix";#N/A,#N/A,FALSE,"DCFAntony";#N/A,#N/A,FALSE,"DCFCowboy";#N/A,#N/A,FALSE,"DCFCombined"}</definedName>
    <definedName name="wrn.SKSCS1." hidden="1">{#N/A,#N/A,FALSE,"Antony Financials";#N/A,#N/A,FALSE,"Cowboy Financials";#N/A,#N/A,FALSE,"Combined";#N/A,#N/A,FALSE,"Valuematrix";#N/A,#N/A,FALSE,"DCFAntony";#N/A,#N/A,FALSE,"DCFCowboy";#N/A,#N/A,FALSE,"DCFCombined"}</definedName>
    <definedName name="wrn.Staffing." localSheetId="2" hidden="1">{#N/A,#N/A,FALSE,"Assessment";#N/A,#N/A,FALSE,"Staffing";#N/A,#N/A,FALSE,"Hires";#N/A,#N/A,FALSE,"Assumptions"}</definedName>
    <definedName name="wrn.Staffing." localSheetId="3" hidden="1">{#N/A,#N/A,FALSE,"Assessment";#N/A,#N/A,FALSE,"Staffing";#N/A,#N/A,FALSE,"Hires";#N/A,#N/A,FALSE,"Assumptions"}</definedName>
    <definedName name="wrn.Staffing." hidden="1">{#N/A,#N/A,FALSE,"Assessment";#N/A,#N/A,FALSE,"Staffing";#N/A,#N/A,FALSE,"Hires";#N/A,#N/A,FALSE,"Assumptions"}</definedName>
    <definedName name="wrn.Staffing1" localSheetId="2" hidden="1">{#N/A,#N/A,FALSE,"Assessment";#N/A,#N/A,FALSE,"Staffing";#N/A,#N/A,FALSE,"Hires";#N/A,#N/A,FALSE,"Assumptions"}</definedName>
    <definedName name="wrn.Staffing1" localSheetId="3" hidden="1">{#N/A,#N/A,FALSE,"Assessment";#N/A,#N/A,FALSE,"Staffing";#N/A,#N/A,FALSE,"Hires";#N/A,#N/A,FALSE,"Assumptions"}</definedName>
    <definedName name="wrn.Staffing1" hidden="1">{#N/A,#N/A,FALSE,"Assessment";#N/A,#N/A,FALSE,"Staffing";#N/A,#N/A,FALSE,"Hires";#N/A,#N/A,FALSE,"Assumptions"}</definedName>
    <definedName name="wrn.Summary." localSheetId="2" hidden="1">{"Summary",#N/A,FALSE,"Summary"}</definedName>
    <definedName name="wrn.Summary." localSheetId="3" hidden="1">{"Summary",#N/A,FALSE,"Summary"}</definedName>
    <definedName name="wrn.Summary." hidden="1">{"Summary",#N/A,FALSE,"Summary"}</definedName>
    <definedName name="wrn.SummaryPgs." localSheetId="2" hidden="1">{#N/A,#N/A,FALSE,"CreditStat";#N/A,#N/A,FALSE,"SPbrkup";#N/A,#N/A,FALSE,"MerSPsyn";#N/A,#N/A,FALSE,"MerSPwKCsyn";#N/A,#N/A,FALSE,"MerSPwKCsyn (2)";#N/A,#N/A,FALSE,"CreditStat (2)"}</definedName>
    <definedName name="wrn.SummaryPgs." localSheetId="3" hidden="1">{#N/A,#N/A,FALSE,"CreditStat";#N/A,#N/A,FALSE,"SPbrkup";#N/A,#N/A,FALSE,"MerSPsyn";#N/A,#N/A,FALSE,"MerSPwKCsyn";#N/A,#N/A,FALSE,"MerSPwKCsyn (2)";#N/A,#N/A,FALSE,"CreditStat (2)"}</definedName>
    <definedName name="wrn.SummaryPgs." hidden="1">{#N/A,#N/A,FALSE,"CreditStat";#N/A,#N/A,FALSE,"SPbrkup";#N/A,#N/A,FALSE,"MerSPsyn";#N/A,#N/A,FALSE,"MerSPwKCsyn";#N/A,#N/A,FALSE,"MerSPwKCsyn (2)";#N/A,#N/A,FALSE,"CreditStat (2)"}</definedName>
    <definedName name="wrn.Tariff._.Analysis." localSheetId="2" hidden="1">{"Tarifica91",#N/A,FALSE,"Tariffs";"Tarifica92",#N/A,FALSE,"Tariffs";"Tarifica93",#N/A,FALSE,"Tariffs";"Tarifica94",#N/A,FALSE,"Tariffs";"Tarifica95",#N/A,FALSE,"Tariffs";"Tarifica96",#N/A,FALSE,"Tariffs"}</definedName>
    <definedName name="wrn.Tariff._.Analysis." localSheetId="3" hidden="1">{"Tarifica91",#N/A,FALSE,"Tariffs";"Tarifica92",#N/A,FALSE,"Tariffs";"Tarifica93",#N/A,FALSE,"Tariffs";"Tarifica94",#N/A,FALSE,"Tariffs";"Tarifica95",#N/A,FALSE,"Tariffs";"Tarifica96",#N/A,FALSE,"Tariffs"}</definedName>
    <definedName name="wrn.Tariff._.Analysis." hidden="1">{"Tarifica91",#N/A,FALSE,"Tariffs";"Tarifica92",#N/A,FALSE,"Tariffs";"Tarifica93",#N/A,FALSE,"Tariffs";"Tarifica94",#N/A,FALSE,"Tariffs";"Tarifica95",#N/A,FALSE,"Tariffs";"Tarifica96",#N/A,FALSE,"Tariffs"}</definedName>
    <definedName name="wrn.Tariff._.Comaprison." localSheetId="2" hidden="1">{"Tariff Comparison",#N/A,FALSE,"Benchmarking";"Tariff Comparison 2",#N/A,FALSE,"Benchmarking";"Tariff Comparison 3",#N/A,FALSE,"Benchmarking"}</definedName>
    <definedName name="wrn.Tariff._.Comaprison." localSheetId="3" hidden="1">{"Tariff Comparison",#N/A,FALSE,"Benchmarking";"Tariff Comparison 2",#N/A,FALSE,"Benchmarking";"Tariff Comparison 3",#N/A,FALSE,"Benchmarking"}</definedName>
    <definedName name="wrn.Tariff._.Comaprison." hidden="1">{"Tariff Comparison",#N/A,FALSE,"Benchmarking";"Tariff Comparison 2",#N/A,FALSE,"Benchmarking";"Tariff Comparison 3",#N/A,FALSE,"Benchmarking"}</definedName>
    <definedName name="wrn.Temp." localSheetId="2" hidden="1">{"Side 1",#N/A,FALSE,"Hovedark";"Valuation",#N/A,FALSE,"Valuation";"Side 2",#N/A,FALSE,"Hovedark";"Cash Flow",#N/A,FALSE,"Hovedark";"Bidrag",#N/A,FALSE,"Bidrag"}</definedName>
    <definedName name="wrn.Temp." localSheetId="3" hidden="1">{"Side 1",#N/A,FALSE,"Hovedark";"Valuation",#N/A,FALSE,"Valuation";"Side 2",#N/A,FALSE,"Hovedark";"Cash Flow",#N/A,FALSE,"Hovedark";"Bidrag",#N/A,FALSE,"Bidrag"}</definedName>
    <definedName name="wrn.Temp." hidden="1">{"Side 1",#N/A,FALSE,"Hovedark";"Valuation",#N/A,FALSE,"Valuation";"Side 2",#N/A,FALSE,"Hovedark";"Cash Flow",#N/A,FALSE,"Hovedark";"Bidrag",#N/A,FALSE,"Bidrag"}</definedName>
    <definedName name="wrn.test." localSheetId="2" hidden="1">{"test2",#N/A,TRUE,"Prices"}</definedName>
    <definedName name="wrn.test." localSheetId="3" hidden="1">{"test2",#N/A,TRUE,"Prices"}</definedName>
    <definedName name="wrn.test." hidden="1">{"test2",#N/A,TRUE,"Prices"}</definedName>
    <definedName name="wrn.Total." localSheetId="2" hidden="1">{"BS total PS",#N/A,FALSE,"BUDGET";"PL Total PS",#N/A,FALSE,"BUDGET";"BS Summit",#N/A,FALSE,"BUDGET";"PL Summit",#N/A,FALSE,"BUDGET";"BS PS-2",#N/A,FALSE,"BUDGET";"PL PS -2",#N/A,FALSE,"BUDGET";"BS elims",#N/A,FALSE,"BUDGET";"PL Elims",#N/A,FALSE,"BUDGET"}</definedName>
    <definedName name="wrn.Total." localSheetId="3" hidden="1">{"BS total PS",#N/A,FALSE,"BUDGET";"PL Total PS",#N/A,FALSE,"BUDGET";"BS Summit",#N/A,FALSE,"BUDGET";"PL Summit",#N/A,FALSE,"BUDGET";"BS PS-2",#N/A,FALSE,"BUDGET";"PL PS -2",#N/A,FALSE,"BUDGET";"BS elims",#N/A,FALSE,"BUDGET";"PL Elims",#N/A,FALSE,"BUDGET"}</definedName>
    <definedName name="wrn.Total." hidden="1">{"BS total PS",#N/A,FALSE,"BUDGET";"PL Total PS",#N/A,FALSE,"BUDGET";"BS Summit",#N/A,FALSE,"BUDGET";"PL Summit",#N/A,FALSE,"BUDGET";"BS PS-2",#N/A,FALSE,"BUDGET";"PL PS -2",#N/A,FALSE,"BUDGET";"BS elims",#N/A,FALSE,"BUDGET";"PL Elims",#N/A,FALSE,"BUDGET"}</definedName>
    <definedName name="wrn.Total._.Informes." localSheetId="2" hidden="1">{#N/A,#N/A,FALSE,"CA";#N/A,#N/A,FALSE,"CN";#N/A,#N/A,FALSE,"Inv";#N/A,#N/A,FALSE,"Inv Acc";"Miguel_balance",#N/A,FALSE,"Bal";#N/A,#N/A,FALSE,"Plantilla";#N/A,#N/A,FALSE,"CA (2)";#N/A,#N/A,FALSE,"CN (2)"}</definedName>
    <definedName name="wrn.Total._.Informes." localSheetId="3" hidden="1">{#N/A,#N/A,FALSE,"CA";#N/A,#N/A,FALSE,"CN";#N/A,#N/A,FALSE,"Inv";#N/A,#N/A,FALSE,"Inv Acc";"Miguel_balance",#N/A,FALSE,"Bal";#N/A,#N/A,FALSE,"Plantilla";#N/A,#N/A,FALSE,"CA (2)";#N/A,#N/A,FALSE,"CN (2)"}</definedName>
    <definedName name="wrn.Total._.Informes." hidden="1">{#N/A,#N/A,FALSE,"CA";#N/A,#N/A,FALSE,"CN";#N/A,#N/A,FALSE,"Inv";#N/A,#N/A,FALSE,"Inv Acc";"Miguel_balance",#N/A,FALSE,"Bal";#N/A,#N/A,FALSE,"Plantilla";#N/A,#N/A,FALSE,"CA (2)";#N/A,#N/A,FALSE,"CN (2)"}</definedName>
    <definedName name="wrn.Total._.PS." localSheetId="2" hidden="1">{"BS Total PS",#N/A,FALSE,"BUDGET";"PL total PS",#N/A,FALSE,"BUDGET";"BS CPS Ark",#N/A,FALSE,"BUDGET";"PL CPS Ark",#N/A,FALSE,"BUDGET";"CPS G&amp;A",#N/A,FALSE,"BUDGET";"PL CPS G&amp;A",#N/A,FALSE,"BUDGET";"CPS elims",#N/A,FALSE,"BUDGET";"PL CPS Elims",#N/A,FALSE,"BUDGET"}</definedName>
    <definedName name="wrn.Total._.PS." localSheetId="3" hidden="1">{"BS Total PS",#N/A,FALSE,"BUDGET";"PL total PS",#N/A,FALSE,"BUDGET";"BS CPS Ark",#N/A,FALSE,"BUDGET";"PL CPS Ark",#N/A,FALSE,"BUDGET";"CPS G&amp;A",#N/A,FALSE,"BUDGET";"PL CPS G&amp;A",#N/A,FALSE,"BUDGET";"CPS elims",#N/A,FALSE,"BUDGET";"PL CPS Elims",#N/A,FALSE,"BUDGET"}</definedName>
    <definedName name="wrn.Total._.PS." hidden="1">{"BS Total PS",#N/A,FALSE,"BUDGET";"PL total PS",#N/A,FALSE,"BUDGET";"BS CPS Ark",#N/A,FALSE,"BUDGET";"PL CPS Ark",#N/A,FALSE,"BUDGET";"CPS G&amp;A",#N/A,FALSE,"BUDGET";"PL CPS G&amp;A",#N/A,FALSE,"BUDGET";"CPS elims",#N/A,FALSE,"BUDGET";"PL CPS Elims",#N/A,FALSE,"BUDGET"}</definedName>
    <definedName name="wrn.Tweety." localSheetId="2" hidden="1">{#N/A,#N/A,FALSE,"A&amp;E";#N/A,#N/A,FALSE,"HighTop";#N/A,#N/A,FALSE,"JG";#N/A,#N/A,FALSE,"RI";#N/A,#N/A,FALSE,"woHT";#N/A,#N/A,FALSE,"woHT&amp;JG"}</definedName>
    <definedName name="wrn.Tweety." localSheetId="3" hidden="1">{#N/A,#N/A,FALSE,"A&amp;E";#N/A,#N/A,FALSE,"HighTop";#N/A,#N/A,FALSE,"JG";#N/A,#N/A,FALSE,"RI";#N/A,#N/A,FALSE,"woHT";#N/A,#N/A,FALSE,"woHT&amp;JG"}</definedName>
    <definedName name="wrn.Tweety." hidden="1">{#N/A,#N/A,FALSE,"A&amp;E";#N/A,#N/A,FALSE,"HighTop";#N/A,#N/A,FALSE,"JG";#N/A,#N/A,FALSE,"RI";#N/A,#N/A,FALSE,"woHT";#N/A,#N/A,FALSE,"woHT&amp;JG"}</definedName>
    <definedName name="wrn.USW." localSheetId="2" hidden="1">{"IS",#N/A,FALSE,"IS";"RPTIS",#N/A,FALSE,"RPTIS";"STATS",#N/A,FALSE,"STATS";"BS",#N/A,FALSE,"BS"}</definedName>
    <definedName name="wrn.USW." localSheetId="3" hidden="1">{"IS",#N/A,FALSE,"IS";"RPTIS",#N/A,FALSE,"RPTIS";"STATS",#N/A,FALSE,"STATS";"BS",#N/A,FALSE,"BS"}</definedName>
    <definedName name="wrn.USW." hidden="1">{"IS",#N/A,FALSE,"IS";"RPTIS",#N/A,FALSE,"RPTIS";"STATS",#N/A,FALSE,"STATS";"BS",#N/A,FALSE,"BS"}</definedName>
    <definedName name="wrn.WorkingCapGermanGAAP2000_2009." localSheetId="2" hidden="1">{"WCGGAAP1",#N/A,FALSE,"P&amp;L G GAAP"}</definedName>
    <definedName name="wrn.WorkingCapGermanGAAP2000_2009." localSheetId="3" hidden="1">{"WCGGAAP1",#N/A,FALSE,"P&amp;L G GAAP"}</definedName>
    <definedName name="wrn.WorkingCapGermanGAAP2000_2009." hidden="1">{"WCGGAAP1",#N/A,FALSE,"P&amp;L G GAAP"}</definedName>
    <definedName name="wrn.WorkingCapGermanGAAP2010_2019." localSheetId="2" hidden="1">{"WCGGAAP2",#N/A,FALSE,"P&amp;L G GAAP"}</definedName>
    <definedName name="wrn.WorkingCapGermanGAAP2010_2019." localSheetId="3" hidden="1">{"WCGGAAP2",#N/A,FALSE,"P&amp;L G GAAP"}</definedName>
    <definedName name="wrn.WorkingCapGermanGAAP2010_2019." hidden="1">{"WCGGAAP2",#N/A,FALSE,"P&amp;L G GAAP"}</definedName>
    <definedName name="wrn.WorkingCapUSGAAP2000_2009." localSheetId="2" hidden="1">{"WCUSGAAP1",#N/A,FALSE,"P&amp;L US GAAP"}</definedName>
    <definedName name="wrn.WorkingCapUSGAAP2000_2009." localSheetId="3" hidden="1">{"WCUSGAAP1",#N/A,FALSE,"P&amp;L US GAAP"}</definedName>
    <definedName name="wrn.WorkingCapUSGAAP2000_2009." hidden="1">{"WCUSGAAP1",#N/A,FALSE,"P&amp;L US GAAP"}</definedName>
    <definedName name="wrn.WorkingCapUSGAAP2010_2019." localSheetId="2" hidden="1">{"WCUSGAAP2",#N/A,FALSE,"P&amp;L US GAAP"}</definedName>
    <definedName name="wrn.WorkingCapUSGAAP2010_2019." localSheetId="3" hidden="1">{"WCUSGAAP2",#N/A,FALSE,"P&amp;L US GAAP"}</definedName>
    <definedName name="wrn.WorkingCapUSGAAP2010_2019." hidden="1">{"WCUSGAAP2",#N/A,FALSE,"P&amp;L US GAAP"}</definedName>
    <definedName name="wrn.WSTS._.Trade._.Statistics." localSheetId="2" hidden="1">{#N/A,#N/A,FALSE,"Table of Contents";#N/A,#N/A,FALSE,"Overview";#N/A,#N/A,FALSE,"Data"}</definedName>
    <definedName name="wrn.WSTS._.Trade._.Statistics." localSheetId="3" hidden="1">{#N/A,#N/A,FALSE,"Table of Contents";#N/A,#N/A,FALSE,"Overview";#N/A,#N/A,FALSE,"Data"}</definedName>
    <definedName name="wrn.WSTS._.Trade._.Statistics." hidden="1">{#N/A,#N/A,FALSE,"Table of Contents";#N/A,#N/A,FALSE,"Overview";#N/A,#N/A,FALSE,"Data"}</definedName>
    <definedName name="wrn.ylds." localSheetId="2" hidden="1">{#N/A,#N/A,FALSE,"F-YLDS";#N/A,#N/A,FALSE,"ASP";#N/A,#N/A,FALSE,"FRPRD"}</definedName>
    <definedName name="wrn.ylds." localSheetId="3" hidden="1">{#N/A,#N/A,FALSE,"F-YLDS";#N/A,#N/A,FALSE,"ASP";#N/A,#N/A,FALSE,"FRPRD"}</definedName>
    <definedName name="wrn.ylds." hidden="1">{#N/A,#N/A,FALSE,"F-YLDS";#N/A,#N/A,FALSE,"ASP";#N/A,#N/A,FALSE,"FRPRD"}</definedName>
    <definedName name="wrn2.All_Excl_depr." localSheetId="2" hidden="1">{"Front_Page",#N/A,TRUE,"Front Page";#N/A,#N/A,TRUE,"Summary";#N/A,#N/A,TRUE,"GenAssump";#N/A,#N/A,TRUE,"Shut-down";"ProdAssump1_2000_2009",#N/A,TRUE,"ProdAssump";"ProdAssump2_2010_2019",#N/A,TRUE,"ProdAssump";"ProdAssump3_2000_2009",#N/A,TRUE,"ProdAssump";"ProdAssump4_2010_2019",#N/A,TRUE,"ProdAssump";"ProdAssump5_2000_2009",#N/A,TRUE,"ProdAssump";"ProdAssump6_2010_2019",#N/A,TRUE,"ProdAssump";"ProdAssump7_2000_2009",#N/A,TRUE,"ProdAssump";"ProdAssump8_2010_2019",#N/A,TRUE,"ProdAssump";"ProdAssump9_2000_2009",#N/A,TRUE,"ProdAssump";"ProdAssump10_2010_2019",#N/A,TRUE,"ProdAssump";"ProdAssump11_2000_2009",#N/A,TRUE,"ProdAssump";"ProdAssump12_2010_2019",#N/A,TRUE,"ProdAssump";"ProdAssump13_2000_2009",#N/A,TRUE,"ProdAssump";"ProdAssump14_2010_2019",#N/A,TRUE,"ProdAssump";"ProdAssump15_2000_2009",#N/A,TRUE,"ProdAssump";"ProdAssump16_2010_2019",#N/A,TRUE,"ProdAssump";"ProdAssumpTotal1",#N/A,TRUE,"ProdAssump";"ProdAssumpTotal2",#N/A,TRUE,"ProdAssump";"ProdQuantities1_2000_2009",#N/A,TRUE,"ProdAssump";"ProdQuantities2_2010_2019",#N/A,TRUE,"ProdAssump";"ProdQuantities3_2000_2009",#N/A,TRUE,"ProdAssump";"ProdQuantities4_2010_2019",#N/A,TRUE,"ProdAssump";"ProdQuantities5_2000_2009",#N/A,TRUE,"ProdAssump";"ProdQuantities6_2010_2019",#N/A,TRUE,"ProdAssump";"ProdQuantities7_2000_2009",#N/A,TRUE,"ProdAssump";"ProdQuantities8_2010_2019",#N/A,TRUE,"ProdAssump";"ProdQuantities9_2000_2009",#N/A,TRUE,"ProdAssump";"ProdQuantities10_2010_2019",#N/A,TRUE,"ProdAssump";"ProdQuantities11_2000_2009",#N/A,TRUE,"ProdAssump";"ProdQuantities12_2010_2019",#N/A,TRUE,"ProdAssump";"ProdQuantitiesTotal2000_2009",#N/A,TRUE,"ProdAssump";"ProdQuantitiesTotal2010_2019",#N/A,TRUE,"ProdAssump";"Capex1",#N/A,TRUE,"ProdAssump";"Capex2",#N/A,TRUE,"ProdAssump";"Capex3",#N/A,TRUE,"ProdAssump";"PLGGAAP1",#N/A,TRUE,"BS US GAAP";"PLGGAAP2",#N/A,TRUE,"BS US GAAP";"PLGGAAP3",#N/A,TRUE,"BS US GAAP";"PLGGAAP4",#N/A,TRUE,"BS US GAAP";"CFGGAAP1a",#N/A,TRUE,"BS US GAAP";"CFGGAAP2a",#N/A,TRUE,"BS US GAAP";"WCGGAAP1",#N/A,TRUE,"BS US GAAP";"WCGGAAP2",#N/A,TRUE,"BS US GAAP";"DebtGGAAP1",#N/A,TRUE,"BS US GAAP";"DebtGGAAP2",#N/A,TRUE,"BS US GAAP";"BSGGAAP1",#N/A,TRUE,"BS G GAAP";"BSGGAAP2",#N/A,TRUE,"BS G GAAP";"PLUSGAAP1",#N/A,TRUE,"P&amp;L US GAAP";"PLUSGAAP2",#N/A,TRUE,"P&amp;L US GAAP";"PLUSGAAP3",#N/A,TRUE,"P&amp;L US GAAP";"PLUSGAAP4",#N/A,TRUE,"P&amp;L US GAAP";"CFUSGAAP1a",#N/A,TRUE,"P&amp;L US GAAP";"CFUSGAAP2a",#N/A,TRUE,"P&amp;L US GAAP";"WCUSGAAP1",#N/A,TRUE,"P&amp;L US GAAP";"WCUSGAAP2",#N/A,TRUE,"P&amp;L US GAAP";"DebtUSGAAP1",#N/A,TRUE,"P&amp;L US GAAP";"DebtUSGAAP2",#N/A,TRUE,"P&amp;L US GAAP";"BSUSGAAP1",#N/A,TRUE,"P&amp;L US GAAP";"BSUSGAAP2",#N/A,TRUE,"P&amp;L US GAAP";"CFUSGAAP1",#N/A,TRUE,"CF US GAAP";"CFUSGAAP2",#N/A,TRUE,"CF US GAAP";"CFGGAAP1",#N/A,TRUE,"CF G GAAP";"CFGGAAP2",#N/A,TRUE,"CF G GAAP"}</definedName>
    <definedName name="wrn2.All_Excl_depr." localSheetId="3" hidden="1">{"Front_Page",#N/A,TRUE,"Front Page";#N/A,#N/A,TRUE,"Summary";#N/A,#N/A,TRUE,"GenAssump";#N/A,#N/A,TRUE,"Shut-down";"ProdAssump1_2000_2009",#N/A,TRUE,"ProdAssump";"ProdAssump2_2010_2019",#N/A,TRUE,"ProdAssump";"ProdAssump3_2000_2009",#N/A,TRUE,"ProdAssump";"ProdAssump4_2010_2019",#N/A,TRUE,"ProdAssump";"ProdAssump5_2000_2009",#N/A,TRUE,"ProdAssump";"ProdAssump6_2010_2019",#N/A,TRUE,"ProdAssump";"ProdAssump7_2000_2009",#N/A,TRUE,"ProdAssump";"ProdAssump8_2010_2019",#N/A,TRUE,"ProdAssump";"ProdAssump9_2000_2009",#N/A,TRUE,"ProdAssump";"ProdAssump10_2010_2019",#N/A,TRUE,"ProdAssump";"ProdAssump11_2000_2009",#N/A,TRUE,"ProdAssump";"ProdAssump12_2010_2019",#N/A,TRUE,"ProdAssump";"ProdAssump13_2000_2009",#N/A,TRUE,"ProdAssump";"ProdAssump14_2010_2019",#N/A,TRUE,"ProdAssump";"ProdAssump15_2000_2009",#N/A,TRUE,"ProdAssump";"ProdAssump16_2010_2019",#N/A,TRUE,"ProdAssump";"ProdAssumpTotal1",#N/A,TRUE,"ProdAssump";"ProdAssumpTotal2",#N/A,TRUE,"ProdAssump";"ProdQuantities1_2000_2009",#N/A,TRUE,"ProdAssump";"ProdQuantities2_2010_2019",#N/A,TRUE,"ProdAssump";"ProdQuantities3_2000_2009",#N/A,TRUE,"ProdAssump";"ProdQuantities4_2010_2019",#N/A,TRUE,"ProdAssump";"ProdQuantities5_2000_2009",#N/A,TRUE,"ProdAssump";"ProdQuantities6_2010_2019",#N/A,TRUE,"ProdAssump";"ProdQuantities7_2000_2009",#N/A,TRUE,"ProdAssump";"ProdQuantities8_2010_2019",#N/A,TRUE,"ProdAssump";"ProdQuantities9_2000_2009",#N/A,TRUE,"ProdAssump";"ProdQuantities10_2010_2019",#N/A,TRUE,"ProdAssump";"ProdQuantities11_2000_2009",#N/A,TRUE,"ProdAssump";"ProdQuantities12_2010_2019",#N/A,TRUE,"ProdAssump";"ProdQuantitiesTotal2000_2009",#N/A,TRUE,"ProdAssump";"ProdQuantitiesTotal2010_2019",#N/A,TRUE,"ProdAssump";"Capex1",#N/A,TRUE,"ProdAssump";"Capex2",#N/A,TRUE,"ProdAssump";"Capex3",#N/A,TRUE,"ProdAssump";"PLGGAAP1",#N/A,TRUE,"BS US GAAP";"PLGGAAP2",#N/A,TRUE,"BS US GAAP";"PLGGAAP3",#N/A,TRUE,"BS US GAAP";"PLGGAAP4",#N/A,TRUE,"BS US GAAP";"CFGGAAP1a",#N/A,TRUE,"BS US GAAP";"CFGGAAP2a",#N/A,TRUE,"BS US GAAP";"WCGGAAP1",#N/A,TRUE,"BS US GAAP";"WCGGAAP2",#N/A,TRUE,"BS US GAAP";"DebtGGAAP1",#N/A,TRUE,"BS US GAAP";"DebtGGAAP2",#N/A,TRUE,"BS US GAAP";"BSGGAAP1",#N/A,TRUE,"BS G GAAP";"BSGGAAP2",#N/A,TRUE,"BS G GAAP";"PLUSGAAP1",#N/A,TRUE,"P&amp;L US GAAP";"PLUSGAAP2",#N/A,TRUE,"P&amp;L US GAAP";"PLUSGAAP3",#N/A,TRUE,"P&amp;L US GAAP";"PLUSGAAP4",#N/A,TRUE,"P&amp;L US GAAP";"CFUSGAAP1a",#N/A,TRUE,"P&amp;L US GAAP";"CFUSGAAP2a",#N/A,TRUE,"P&amp;L US GAAP";"WCUSGAAP1",#N/A,TRUE,"P&amp;L US GAAP";"WCUSGAAP2",#N/A,TRUE,"P&amp;L US GAAP";"DebtUSGAAP1",#N/A,TRUE,"P&amp;L US GAAP";"DebtUSGAAP2",#N/A,TRUE,"P&amp;L US GAAP";"BSUSGAAP1",#N/A,TRUE,"P&amp;L US GAAP";"BSUSGAAP2",#N/A,TRUE,"P&amp;L US GAAP";"CFUSGAAP1",#N/A,TRUE,"CF US GAAP";"CFUSGAAP2",#N/A,TRUE,"CF US GAAP";"CFGGAAP1",#N/A,TRUE,"CF G GAAP";"CFGGAAP2",#N/A,TRUE,"CF G GAAP"}</definedName>
    <definedName name="wrn2.All_Excl_depr." hidden="1">{"Front_Page",#N/A,TRUE,"Front Page";#N/A,#N/A,TRUE,"Summary";#N/A,#N/A,TRUE,"GenAssump";#N/A,#N/A,TRUE,"Shut-down";"ProdAssump1_2000_2009",#N/A,TRUE,"ProdAssump";"ProdAssump2_2010_2019",#N/A,TRUE,"ProdAssump";"ProdAssump3_2000_2009",#N/A,TRUE,"ProdAssump";"ProdAssump4_2010_2019",#N/A,TRUE,"ProdAssump";"ProdAssump5_2000_2009",#N/A,TRUE,"ProdAssump";"ProdAssump6_2010_2019",#N/A,TRUE,"ProdAssump";"ProdAssump7_2000_2009",#N/A,TRUE,"ProdAssump";"ProdAssump8_2010_2019",#N/A,TRUE,"ProdAssump";"ProdAssump9_2000_2009",#N/A,TRUE,"ProdAssump";"ProdAssump10_2010_2019",#N/A,TRUE,"ProdAssump";"ProdAssump11_2000_2009",#N/A,TRUE,"ProdAssump";"ProdAssump12_2010_2019",#N/A,TRUE,"ProdAssump";"ProdAssump13_2000_2009",#N/A,TRUE,"ProdAssump";"ProdAssump14_2010_2019",#N/A,TRUE,"ProdAssump";"ProdAssump15_2000_2009",#N/A,TRUE,"ProdAssump";"ProdAssump16_2010_2019",#N/A,TRUE,"ProdAssump";"ProdAssumpTotal1",#N/A,TRUE,"ProdAssump";"ProdAssumpTotal2",#N/A,TRUE,"ProdAssump";"ProdQuantities1_2000_2009",#N/A,TRUE,"ProdAssump";"ProdQuantities2_2010_2019",#N/A,TRUE,"ProdAssump";"ProdQuantities3_2000_2009",#N/A,TRUE,"ProdAssump";"ProdQuantities4_2010_2019",#N/A,TRUE,"ProdAssump";"ProdQuantities5_2000_2009",#N/A,TRUE,"ProdAssump";"ProdQuantities6_2010_2019",#N/A,TRUE,"ProdAssump";"ProdQuantities7_2000_2009",#N/A,TRUE,"ProdAssump";"ProdQuantities8_2010_2019",#N/A,TRUE,"ProdAssump";"ProdQuantities9_2000_2009",#N/A,TRUE,"ProdAssump";"ProdQuantities10_2010_2019",#N/A,TRUE,"ProdAssump";"ProdQuantities11_2000_2009",#N/A,TRUE,"ProdAssump";"ProdQuantities12_2010_2019",#N/A,TRUE,"ProdAssump";"ProdQuantitiesTotal2000_2009",#N/A,TRUE,"ProdAssump";"ProdQuantitiesTotal2010_2019",#N/A,TRUE,"ProdAssump";"Capex1",#N/A,TRUE,"ProdAssump";"Capex2",#N/A,TRUE,"ProdAssump";"Capex3",#N/A,TRUE,"ProdAssump";"PLGGAAP1",#N/A,TRUE,"BS US GAAP";"PLGGAAP2",#N/A,TRUE,"BS US GAAP";"PLGGAAP3",#N/A,TRUE,"BS US GAAP";"PLGGAAP4",#N/A,TRUE,"BS US GAAP";"CFGGAAP1a",#N/A,TRUE,"BS US GAAP";"CFGGAAP2a",#N/A,TRUE,"BS US GAAP";"WCGGAAP1",#N/A,TRUE,"BS US GAAP";"WCGGAAP2",#N/A,TRUE,"BS US GAAP";"DebtGGAAP1",#N/A,TRUE,"BS US GAAP";"DebtGGAAP2",#N/A,TRUE,"BS US GAAP";"BSGGAAP1",#N/A,TRUE,"BS G GAAP";"BSGGAAP2",#N/A,TRUE,"BS G GAAP";"PLUSGAAP1",#N/A,TRUE,"P&amp;L US GAAP";"PLUSGAAP2",#N/A,TRUE,"P&amp;L US GAAP";"PLUSGAAP3",#N/A,TRUE,"P&amp;L US GAAP";"PLUSGAAP4",#N/A,TRUE,"P&amp;L US GAAP";"CFUSGAAP1a",#N/A,TRUE,"P&amp;L US GAAP";"CFUSGAAP2a",#N/A,TRUE,"P&amp;L US GAAP";"WCUSGAAP1",#N/A,TRUE,"P&amp;L US GAAP";"WCUSGAAP2",#N/A,TRUE,"P&amp;L US GAAP";"DebtUSGAAP1",#N/A,TRUE,"P&amp;L US GAAP";"DebtUSGAAP2",#N/A,TRUE,"P&amp;L US GAAP";"BSUSGAAP1",#N/A,TRUE,"P&amp;L US GAAP";"BSUSGAAP2",#N/A,TRUE,"P&amp;L US GAAP";"CFUSGAAP1",#N/A,TRUE,"CF US GAAP";"CFUSGAAP2",#N/A,TRUE,"CF US GAAP";"CFGGAAP1",#N/A,TRUE,"CF G GAAP";"CFGGAAP2",#N/A,TRUE,"CF G GAAP"}</definedName>
    <definedName name="ws" localSheetId="2" hidden="1">{#N/A,#N/A,FALSE,"F-YLDS";#N/A,#N/A,FALSE,"ASP";#N/A,#N/A,FALSE,"FRPRD"}</definedName>
    <definedName name="ws" localSheetId="3" hidden="1">{#N/A,#N/A,FALSE,"F-YLDS";#N/A,#N/A,FALSE,"ASP";#N/A,#N/A,FALSE,"FRPRD"}</definedName>
    <definedName name="ws" hidden="1">{#N/A,#N/A,FALSE,"F-YLDS";#N/A,#N/A,FALSE,"ASP";#N/A,#N/A,FALSE,"FRPRD"}</definedName>
    <definedName name="wvu.inputs._.raw._.data." localSheetId="2" hidden="1">{TRUE,TRUE,-1.25,-15.5,604.5,369,FALSE,FALSE,TRUE,TRUE,0,1,83,1,38,4,5,4,TRUE,TRUE,3,TRUE,1,TRUE,75,"Swvu.inputs._.raw._.data.","ACwvu.inputs._.raw._.data.",#N/A,FALSE,FALSE,0.5,0.5,0.5,0.5,2,"&amp;F","&amp;A&amp;RPage &amp;P",FALSE,FALSE,FALSE,FALSE,1,60,#N/A,#N/A,"=R1C61:R53C89","=C1:C5",#N/A,#N/A,FALSE,FALSE,FALSE,1,600,600,FALSE,FALSE,TRUE,TRUE,TRUE}</definedName>
    <definedName name="wvu.inputs._.raw._.data." localSheetId="3" hidden="1">{TRUE,TRUE,-1.25,-15.5,604.5,369,FALSE,FALSE,TRUE,TRUE,0,1,83,1,38,4,5,4,TRUE,TRUE,3,TRUE,1,TRUE,75,"Swvu.inputs._.raw._.data.","ACwvu.inputs._.raw._.data.",#N/A,FALSE,FALSE,0.5,0.5,0.5,0.5,2,"&amp;F","&amp;A&amp;RPage &amp;P",FALSE,FALSE,FALSE,FALSE,1,60,#N/A,#N/A,"=R1C61:R53C89","=C1:C5",#N/A,#N/A,FALSE,FALSE,FALSE,1,600,600,FALSE,FALSE,TRUE,TRUE,TRUE}</definedName>
    <definedName name="wvu.inputs._.raw._.data." hidden="1">{TRUE,TRUE,-1.25,-15.5,604.5,369,FALSE,FALSE,TRUE,TRUE,0,1,83,1,38,4,5,4,TRUE,TRUE,3,TRUE,1,TRUE,75,"Swvu.inputs._.raw._.data.","ACwvu.inputs._.raw._.data.",#N/A,FALSE,FALSE,0.5,0.5,0.5,0.5,2,"&amp;F","&amp;A&amp;RPage &amp;P",FALSE,FALSE,FALSE,FALSE,1,60,#N/A,#N/A,"=R1C61:R53C89","=C1:C5",#N/A,#N/A,FALSE,FALSE,FALSE,1,600,600,FALSE,FALSE,TRUE,TRUE,TRUE}</definedName>
    <definedName name="wvu.summary1." localSheetId="2" hidden="1">{TRUE,TRUE,-1.25,-15.5,604.5,369,FALSE,FALSE,TRUE,TRUE,0,1,#N/A,1,#N/A,20.5555555555556,28.9285714285714,1,FALSE,FALSE,3,TRUE,1,FALSE,80,"Swvu.summary1.","ACwvu.summary1.",#N/A,FALSE,FALSE,0.5,0.5,0.5,0.5,2,"&amp;F","&amp;L&amp;D&amp;C&amp;A&amp;RPage &amp;P",TRUE,FALSE,FALSE,FALSE,1,50,#N/A,#N/A,"=R1C1:R55C31",FALSE,#N/A,#N/A,FALSE,FALSE,TRUE,1,600,600,FALSE,FALSE,TRUE,TRUE,TRUE}</definedName>
    <definedName name="wvu.summary1." localSheetId="3" hidden="1">{TRUE,TRUE,-1.25,-15.5,604.5,369,FALSE,FALSE,TRUE,TRUE,0,1,#N/A,1,#N/A,20.5555555555556,28.9285714285714,1,FALSE,FALSE,3,TRUE,1,FALSE,80,"Swvu.summary1.","ACwvu.summary1.",#N/A,FALSE,FALSE,0.5,0.5,0.5,0.5,2,"&amp;F","&amp;L&amp;D&amp;C&amp;A&amp;RPage &amp;P",TRUE,FALSE,FALSE,FALSE,1,50,#N/A,#N/A,"=R1C1:R55C31",FALSE,#N/A,#N/A,FALSE,FALSE,TRUE,1,600,600,FALSE,FALSE,TRUE,TRUE,TRUE}</definedName>
    <definedName name="wvu.summary1." hidden="1">{TRUE,TRUE,-1.25,-15.5,604.5,369,FALSE,FALSE,TRUE,TRUE,0,1,#N/A,1,#N/A,20.5555555555556,28.9285714285714,1,FALSE,FALSE,3,TRUE,1,FALSE,80,"Swvu.summary1.","ACwvu.summary1.",#N/A,FALSE,FALSE,0.5,0.5,0.5,0.5,2,"&amp;F","&amp;L&amp;D&amp;C&amp;A&amp;RPage &amp;P",TRUE,FALSE,FALSE,FALSE,1,50,#N/A,#N/A,"=R1C1:R55C31",FALSE,#N/A,#N/A,FALSE,FALSE,TRUE,1,600,600,FALSE,FALSE,TRUE,TRUE,TRUE}</definedName>
    <definedName name="wvu.summary2." localSheetId="2" hidden="1">{TRUE,TRUE,-1.25,-15.5,604.5,369,FALSE,FALSE,TRUE,TRUE,0,1,#N/A,41,#N/A,20.5555555555556,27.0714285714286,1,FALSE,FALSE,3,TRUE,1,FALSE,80,"Swvu.summary2.","ACwvu.summary2.",#N/A,FALSE,FALSE,0.5,0.5,0.5,0.5,2,"&amp;F","&amp;A&amp;RPage &amp;P",TRUE,FALSE,FALSE,FALSE,1,50,#N/A,#N/A,"=R56C1:R103C31",FALSE,#N/A,#N/A,FALSE,FALSE,TRUE,1,600,600,FALSE,FALSE,TRUE,TRUE,TRUE}</definedName>
    <definedName name="wvu.summary2." localSheetId="3" hidden="1">{TRUE,TRUE,-1.25,-15.5,604.5,369,FALSE,FALSE,TRUE,TRUE,0,1,#N/A,41,#N/A,20.5555555555556,27.0714285714286,1,FALSE,FALSE,3,TRUE,1,FALSE,80,"Swvu.summary2.","ACwvu.summary2.",#N/A,FALSE,FALSE,0.5,0.5,0.5,0.5,2,"&amp;F","&amp;A&amp;RPage &amp;P",TRUE,FALSE,FALSE,FALSE,1,50,#N/A,#N/A,"=R56C1:R103C31",FALSE,#N/A,#N/A,FALSE,FALSE,TRUE,1,600,600,FALSE,FALSE,TRUE,TRUE,TRUE}</definedName>
    <definedName name="wvu.summary2." hidden="1">{TRUE,TRUE,-1.25,-15.5,604.5,369,FALSE,FALSE,TRUE,TRUE,0,1,#N/A,41,#N/A,20.5555555555556,27.0714285714286,1,FALSE,FALSE,3,TRUE,1,FALSE,80,"Swvu.summary2.","ACwvu.summary2.",#N/A,FALSE,FALSE,0.5,0.5,0.5,0.5,2,"&amp;F","&amp;A&amp;RPage &amp;P",TRUE,FALSE,FALSE,FALSE,1,50,#N/A,#N/A,"=R56C1:R103C31",FALSE,#N/A,#N/A,FALSE,FALSE,TRUE,1,600,600,FALSE,FALSE,TRUE,TRUE,TRUE}</definedName>
    <definedName name="wvu.summary3." localSheetId="2" hidden="1">{TRUE,TRUE,-1.25,-15.5,604.5,369,FALSE,FALSE,TRUE,TRUE,0,1,#N/A,91,#N/A,20.5555555555556,24.8571428571429,1,FALSE,FALSE,3,TRUE,1,FALSE,80,"Swvu.summary3.","ACwvu.summary3.",#N/A,FALSE,FALSE,0.5,0.5,0.5,0.5,2,"&amp;F","&amp;A&amp;RPage &amp;P",TRUE,FALSE,FALSE,FALSE,1,50,#N/A,#N/A,"=R104C1:R153C31",FALSE,#N/A,#N/A,FALSE,FALSE,TRUE,1,600,600,FALSE,FALSE,TRUE,TRUE,TRUE}</definedName>
    <definedName name="wvu.summary3." localSheetId="3" hidden="1">{TRUE,TRUE,-1.25,-15.5,604.5,369,FALSE,FALSE,TRUE,TRUE,0,1,#N/A,91,#N/A,20.5555555555556,24.8571428571429,1,FALSE,FALSE,3,TRUE,1,FALSE,80,"Swvu.summary3.","ACwvu.summary3.",#N/A,FALSE,FALSE,0.5,0.5,0.5,0.5,2,"&amp;F","&amp;A&amp;RPage &amp;P",TRUE,FALSE,FALSE,FALSE,1,50,#N/A,#N/A,"=R104C1:R153C31",FALSE,#N/A,#N/A,FALSE,FALSE,TRUE,1,600,600,FALSE,FALSE,TRUE,TRUE,TRUE}</definedName>
    <definedName name="wvu.summary3." hidden="1">{TRUE,TRUE,-1.25,-15.5,604.5,369,FALSE,FALSE,TRUE,TRUE,0,1,#N/A,91,#N/A,20.5555555555556,24.8571428571429,1,FALSE,FALSE,3,TRUE,1,FALSE,80,"Swvu.summary3.","ACwvu.summary3.",#N/A,FALSE,FALSE,0.5,0.5,0.5,0.5,2,"&amp;F","&amp;A&amp;RPage &amp;P",TRUE,FALSE,FALSE,FALSE,1,50,#N/A,#N/A,"=R104C1:R153C31",FALSE,#N/A,#N/A,FALSE,FALSE,TRUE,1,600,600,FALSE,FALSE,TRUE,TRUE,TRUE}</definedName>
    <definedName name="www" localSheetId="2" hidden="1">{#N/A,#N/A,TRUE,"Allacciamenti 5 anni";#N/A,#N/A,TRUE,"Carico 5 anni";#N/A,#N/A,TRUE,"Qualità a) 5 anni";#N/A,#N/A,TRUE,"Qualità b) 5 anni";#N/A,#N/A,TRUE,"Impatto ambientale 5 anni";#N/A,#N/A,TRUE,"Adeg. tecnico 5 anni"}</definedName>
    <definedName name="www" localSheetId="3" hidden="1">{#N/A,#N/A,TRUE,"Allacciamenti 5 anni";#N/A,#N/A,TRUE,"Carico 5 anni";#N/A,#N/A,TRUE,"Qualità a) 5 anni";#N/A,#N/A,TRUE,"Qualità b) 5 anni";#N/A,#N/A,TRUE,"Impatto ambientale 5 anni";#N/A,#N/A,TRUE,"Adeg. tecnico 5 anni"}</definedName>
    <definedName name="www" hidden="1">{#N/A,#N/A,TRUE,"Allacciamenti 5 anni";#N/A,#N/A,TRUE,"Carico 5 anni";#N/A,#N/A,TRUE,"Qualità a) 5 anni";#N/A,#N/A,TRUE,"Qualità b) 5 anni";#N/A,#N/A,TRUE,"Impatto ambientale 5 anni";#N/A,#N/A,TRUE,"Adeg. tecnico 5 anni"}</definedName>
    <definedName name="wwwww" localSheetId="2" hidden="1">{#N/A,#N/A,TRUE,"Allacciamenti 5 anni";#N/A,#N/A,TRUE,"Carico 5 anni";#N/A,#N/A,TRUE,"Qualità a) 5 anni";#N/A,#N/A,TRUE,"Qualità b) 5 anni";#N/A,#N/A,TRUE,"Impatto ambientale 5 anni";#N/A,#N/A,TRUE,"Adeg. tecnico 5 anni"}</definedName>
    <definedName name="wwwww" localSheetId="3" hidden="1">{#N/A,#N/A,TRUE,"Allacciamenti 5 anni";#N/A,#N/A,TRUE,"Carico 5 anni";#N/A,#N/A,TRUE,"Qualità a) 5 anni";#N/A,#N/A,TRUE,"Qualità b) 5 anni";#N/A,#N/A,TRUE,"Impatto ambientale 5 anni";#N/A,#N/A,TRUE,"Adeg. tecnico 5 anni"}</definedName>
    <definedName name="wwwww" hidden="1">{#N/A,#N/A,TRUE,"Allacciamenti 5 anni";#N/A,#N/A,TRUE,"Carico 5 anni";#N/A,#N/A,TRUE,"Qualità a) 5 anni";#N/A,#N/A,TRUE,"Qualità b) 5 anni";#N/A,#N/A,TRUE,"Impatto ambientale 5 anni";#N/A,#N/A,TRUE,"Adeg. tecnico 5 anni"}</definedName>
    <definedName name="x" hidden="1">#REF!</definedName>
    <definedName name="xs" localSheetId="2" hidden="1">{#N/A,#N/A,FALSE,"F-YLDS";#N/A,#N/A,FALSE,"ASP";#N/A,#N/A,FALSE,"FRPRD"}</definedName>
    <definedName name="xs" localSheetId="3" hidden="1">{#N/A,#N/A,FALSE,"F-YLDS";#N/A,#N/A,FALSE,"ASP";#N/A,#N/A,FALSE,"FRPRD"}</definedName>
    <definedName name="xs" hidden="1">{#N/A,#N/A,FALSE,"F-YLDS";#N/A,#N/A,FALSE,"ASP";#N/A,#N/A,FALSE,"FRPRD"}</definedName>
    <definedName name="xxx" localSheetId="2" hidden="1">{"Area1",#N/A,TRUE,"Obiettivo";"Area2",#N/A,TRUE,"Dati per Direzione"}</definedName>
    <definedName name="xxx" localSheetId="3" hidden="1">{"Area1",#N/A,TRUE,"Obiettivo";"Area2",#N/A,TRUE,"Dati per Direzione"}</definedName>
    <definedName name="xxx" hidden="1">{"Area1",#N/A,TRUE,"Obiettivo";"Area2",#N/A,TRUE,"Dati per Direzione"}</definedName>
    <definedName name="y" localSheetId="2" hidden="1">{#N/A,#N/A,FALSE,"F-YLDS";#N/A,#N/A,FALSE,"ASP";#N/A,#N/A,FALSE,"FRPRD"}</definedName>
    <definedName name="y" localSheetId="3" hidden="1">{#N/A,#N/A,FALSE,"F-YLDS";#N/A,#N/A,FALSE,"ASP";#N/A,#N/A,FALSE,"FRPRD"}</definedName>
    <definedName name="y" hidden="1">{#N/A,#N/A,FALSE,"F-YLDS";#N/A,#N/A,FALSE,"ASP";#N/A,#N/A,FALSE,"FRPRD"}</definedName>
    <definedName name="yh" localSheetId="2" hidden="1">{#N/A,#N/A,FALSE,"FRPRD"}</definedName>
    <definedName name="yh" localSheetId="3" hidden="1">{#N/A,#N/A,FALSE,"FRPRD"}</definedName>
    <definedName name="yh" hidden="1">{#N/A,#N/A,FALSE,"FRPRD"}</definedName>
    <definedName name="yui" localSheetId="2" hidden="1">{#N/A,#N/A,FALSE,"CA";#N/A,#N/A,FALSE,"CN";#N/A,#N/A,FALSE,"Inv";#N/A,#N/A,FALSE,"Inv Acc";"Miguel_balance",#N/A,FALSE,"Bal";#N/A,#N/A,FALSE,"Plantilla";#N/A,#N/A,FALSE,"CA (2)";#N/A,#N/A,FALSE,"CN (2)"}</definedName>
    <definedName name="yui" localSheetId="3" hidden="1">{#N/A,#N/A,FALSE,"CA";#N/A,#N/A,FALSE,"CN";#N/A,#N/A,FALSE,"Inv";#N/A,#N/A,FALSE,"Inv Acc";"Miguel_balance",#N/A,FALSE,"Bal";#N/A,#N/A,FALSE,"Plantilla";#N/A,#N/A,FALSE,"CA (2)";#N/A,#N/A,FALSE,"CN (2)"}</definedName>
    <definedName name="yui" hidden="1">{#N/A,#N/A,FALSE,"CA";#N/A,#N/A,FALSE,"CN";#N/A,#N/A,FALSE,"Inv";#N/A,#N/A,FALSE,"Inv Acc";"Miguel_balance",#N/A,FALSE,"Bal";#N/A,#N/A,FALSE,"Plantilla";#N/A,#N/A,FALSE,"CA (2)";#N/A,#N/A,FALSE,"CN (2)"}</definedName>
    <definedName name="yyy" localSheetId="2" hidden="1">{#N/A,#N/A,TRUE,"Allacciamenti 5 anni";#N/A,#N/A,TRUE,"Carico 5 anni";#N/A,#N/A,TRUE,"Qualità a) 5 anni";#N/A,#N/A,TRUE,"Qualità b) 5 anni";#N/A,#N/A,TRUE,"Impatto ambientale 5 anni";#N/A,#N/A,TRUE,"Adeg. tecnico 5 anni"}</definedName>
    <definedName name="yyy" localSheetId="3" hidden="1">{#N/A,#N/A,TRUE,"Allacciamenti 5 anni";#N/A,#N/A,TRUE,"Carico 5 anni";#N/A,#N/A,TRUE,"Qualità a) 5 anni";#N/A,#N/A,TRUE,"Qualità b) 5 anni";#N/A,#N/A,TRUE,"Impatto ambientale 5 anni";#N/A,#N/A,TRUE,"Adeg. tecnico 5 anni"}</definedName>
    <definedName name="yyy" hidden="1">{#N/A,#N/A,TRUE,"Allacciamenti 5 anni";#N/A,#N/A,TRUE,"Carico 5 anni";#N/A,#N/A,TRUE,"Qualità a) 5 anni";#N/A,#N/A,TRUE,"Qualità b) 5 anni";#N/A,#N/A,TRUE,"Impatto ambientale 5 anni";#N/A,#N/A,TRUE,"Adeg. tecnico 5 anni"}</definedName>
    <definedName name="yyyy" localSheetId="2" hidden="1">{TRUE,TRUE,-1.25,-15.5,604.5,369,FALSE,FALSE,TRUE,TRUE,0,1,83,1,38,4,5,4,TRUE,TRUE,3,TRUE,1,TRUE,75,"Swvu.inputs._.raw._.data.","ACwvu.inputs._.raw._.data.",#N/A,FALSE,FALSE,0.5,0.5,0.5,0.5,2,"&amp;F","&amp;A&amp;RPage &amp;P",FALSE,FALSE,FALSE,FALSE,1,60,#N/A,#N/A,"=R1C61:R53C89","=C1:C5",#N/A,#N/A,FALSE,FALSE,FALSE,1,600,600,FALSE,FALSE,TRUE,TRUE,TRUE}</definedName>
    <definedName name="yyyy" localSheetId="3" hidden="1">{TRUE,TRUE,-1.25,-15.5,604.5,369,FALSE,FALSE,TRUE,TRUE,0,1,83,1,38,4,5,4,TRUE,TRUE,3,TRUE,1,TRUE,75,"Swvu.inputs._.raw._.data.","ACwvu.inputs._.raw._.data.",#N/A,FALSE,FALSE,0.5,0.5,0.5,0.5,2,"&amp;F","&amp;A&amp;RPage &amp;P",FALSE,FALSE,FALSE,FALSE,1,60,#N/A,#N/A,"=R1C61:R53C89","=C1:C5",#N/A,#N/A,FALSE,FALSE,FALSE,1,600,600,FALSE,FALSE,TRUE,TRUE,TRUE}</definedName>
    <definedName name="yyyy" hidden="1">{TRUE,TRUE,-1.25,-15.5,604.5,369,FALSE,FALSE,TRUE,TRUE,0,1,83,1,38,4,5,4,TRUE,TRUE,3,TRUE,1,TRUE,75,"Swvu.inputs._.raw._.data.","ACwvu.inputs._.raw._.data.",#N/A,FALSE,FALSE,0.5,0.5,0.5,0.5,2,"&amp;F","&amp;A&amp;RPage &amp;P",FALSE,FALSE,FALSE,FALSE,1,60,#N/A,#N/A,"=R1C61:R53C89","=C1:C5",#N/A,#N/A,FALSE,FALSE,FALSE,1,600,600,FALSE,FALSE,TRUE,TRUE,TRUE}</definedName>
    <definedName name="yyyyyy" localSheetId="2" hidden="1">{#N/A,#N/A,TRUE,"Allacciamenti 5 anni";#N/A,#N/A,TRUE,"Carico 5 anni";#N/A,#N/A,TRUE,"Qualità a) 5 anni";#N/A,#N/A,TRUE,"Qualità b) 5 anni";#N/A,#N/A,TRUE,"Impatto ambientale 5 anni";#N/A,#N/A,TRUE,"Adeg. tecnico 5 anni"}</definedName>
    <definedName name="yyyyyy" localSheetId="3" hidden="1">{#N/A,#N/A,TRUE,"Allacciamenti 5 anni";#N/A,#N/A,TRUE,"Carico 5 anni";#N/A,#N/A,TRUE,"Qualità a) 5 anni";#N/A,#N/A,TRUE,"Qualità b) 5 anni";#N/A,#N/A,TRUE,"Impatto ambientale 5 anni";#N/A,#N/A,TRUE,"Adeg. tecnico 5 anni"}</definedName>
    <definedName name="yyyyyy" hidden="1">{#N/A,#N/A,TRUE,"Allacciamenti 5 anni";#N/A,#N/A,TRUE,"Carico 5 anni";#N/A,#N/A,TRUE,"Qualità a) 5 anni";#N/A,#N/A,TRUE,"Qualità b) 5 anni";#N/A,#N/A,TRUE,"Impatto ambientale 5 anni";#N/A,#N/A,TRUE,"Adeg. tecnico 5 anni"}</definedName>
    <definedName name="za" localSheetId="2" hidden="1">{#N/A,#N/A,FALSE,"F-YLDS";#N/A,#N/A,FALSE,"ASP";#N/A,#N/A,FALSE,"FRPRD"}</definedName>
    <definedName name="za" localSheetId="3" hidden="1">{#N/A,#N/A,FALSE,"F-YLDS";#N/A,#N/A,FALSE,"ASP";#N/A,#N/A,FALSE,"FRPRD"}</definedName>
    <definedName name="za" hidden="1">{#N/A,#N/A,FALSE,"F-YLDS";#N/A,#N/A,FALSE,"ASP";#N/A,#N/A,FALSE,"FRPRD"}</definedName>
    <definedName name="zz" localSheetId="2" hidden="1">{#N/A,#N/A,TRUE,"Allacciamenti 5 anni";#N/A,#N/A,TRUE,"Carico 5 anni";#N/A,#N/A,TRUE,"Qualità a) 5 anni";#N/A,#N/A,TRUE,"Qualità b) 5 anni";#N/A,#N/A,TRUE,"Impatto ambientale 5 anni";#N/A,#N/A,TRUE,"Adeg. tecnico 5 anni"}</definedName>
    <definedName name="zz" localSheetId="3" hidden="1">{#N/A,#N/A,TRUE,"Allacciamenti 5 anni";#N/A,#N/A,TRUE,"Carico 5 anni";#N/A,#N/A,TRUE,"Qualità a) 5 anni";#N/A,#N/A,TRUE,"Qualità b) 5 anni";#N/A,#N/A,TRUE,"Impatto ambientale 5 anni";#N/A,#N/A,TRUE,"Adeg. tecnico 5 anni"}</definedName>
    <definedName name="zz" hidden="1">{#N/A,#N/A,TRUE,"Allacciamenti 5 anni";#N/A,#N/A,TRUE,"Carico 5 anni";#N/A,#N/A,TRUE,"Qualità a) 5 anni";#N/A,#N/A,TRUE,"Qualità b) 5 anni";#N/A,#N/A,TRUE,"Impatto ambientale 5 anni";#N/A,#N/A,TRUE,"Adeg. tecnico 5 anni"}</definedName>
    <definedName name="zzz" localSheetId="2" hidden="1">{#N/A,#N/A,TRUE,"Allacciamenti 5 anni";#N/A,#N/A,TRUE,"Carico 5 anni";#N/A,#N/A,TRUE,"Qualità a) 5 anni";#N/A,#N/A,TRUE,"Qualità b) 5 anni";#N/A,#N/A,TRUE,"Impatto ambientale 5 anni";#N/A,#N/A,TRUE,"Adeg. tecnico 5 anni"}</definedName>
    <definedName name="zzz" localSheetId="3" hidden="1">{#N/A,#N/A,TRUE,"Allacciamenti 5 anni";#N/A,#N/A,TRUE,"Carico 5 anni";#N/A,#N/A,TRUE,"Qualità a) 5 anni";#N/A,#N/A,TRUE,"Qualità b) 5 anni";#N/A,#N/A,TRUE,"Impatto ambientale 5 anni";#N/A,#N/A,TRUE,"Adeg. tecnico 5 anni"}</definedName>
    <definedName name="zzz" hidden="1">{#N/A,#N/A,TRUE,"Allacciamenti 5 anni";#N/A,#N/A,TRUE,"Carico 5 anni";#N/A,#N/A,TRUE,"Qualità a) 5 anni";#N/A,#N/A,TRUE,"Qualità b) 5 anni";#N/A,#N/A,TRUE,"Impatto ambientale 5 anni";#N/A,#N/A,TRUE,"Adeg. tecnico 5 anni"}</definedName>
    <definedName name="zzzz" localSheetId="2" hidden="1">{#N/A,#N/A,TRUE,"Allacciamenti 5 anni";#N/A,#N/A,TRUE,"Carico 5 anni";#N/A,#N/A,TRUE,"Qualità a) 5 anni";#N/A,#N/A,TRUE,"Qualità b) 5 anni";#N/A,#N/A,TRUE,"Impatto ambientale 5 anni";#N/A,#N/A,TRUE,"Adeg. tecnico 5 anni"}</definedName>
    <definedName name="zzzz" localSheetId="3" hidden="1">{#N/A,#N/A,TRUE,"Allacciamenti 5 anni";#N/A,#N/A,TRUE,"Carico 5 anni";#N/A,#N/A,TRUE,"Qualità a) 5 anni";#N/A,#N/A,TRUE,"Qualità b) 5 anni";#N/A,#N/A,TRUE,"Impatto ambientale 5 anni";#N/A,#N/A,TRUE,"Adeg. tecnico 5 anni"}</definedName>
    <definedName name="zzzz" hidden="1">{#N/A,#N/A,TRUE,"Allacciamenti 5 anni";#N/A,#N/A,TRUE,"Carico 5 anni";#N/A,#N/A,TRUE,"Qualità a) 5 anni";#N/A,#N/A,TRUE,"Qualità b) 5 anni";#N/A,#N/A,TRUE,"Impatto ambientale 5 anni";#N/A,#N/A,TRUE,"Adeg. tecnico 5 anni"}</definedName>
    <definedName name="zzzzz" localSheetId="2" hidden="1">{#N/A,#N/A,TRUE,"Allacciamenti 5 anni";#N/A,#N/A,TRUE,"Carico 5 anni";#N/A,#N/A,TRUE,"Qualità a) 5 anni";#N/A,#N/A,TRUE,"Qualità b) 5 anni";#N/A,#N/A,TRUE,"Impatto ambientale 5 anni";#N/A,#N/A,TRUE,"Adeg. tecnico 5 anni"}</definedName>
    <definedName name="zzzzz" localSheetId="3" hidden="1">{#N/A,#N/A,TRUE,"Allacciamenti 5 anni";#N/A,#N/A,TRUE,"Carico 5 anni";#N/A,#N/A,TRUE,"Qualità a) 5 anni";#N/A,#N/A,TRUE,"Qualità b) 5 anni";#N/A,#N/A,TRUE,"Impatto ambientale 5 anni";#N/A,#N/A,TRUE,"Adeg. tecnico 5 anni"}</definedName>
    <definedName name="zzzzz" hidden="1">{#N/A,#N/A,TRUE,"Allacciamenti 5 anni";#N/A,#N/A,TRUE,"Carico 5 anni";#N/A,#N/A,TRUE,"Qualità a) 5 anni";#N/A,#N/A,TRUE,"Qualità b) 5 anni";#N/A,#N/A,TRUE,"Impatto ambientale 5 anni";#N/A,#N/A,TRUE,"Adeg. tecnico 5 anni"}</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19" i="6" l="1"/>
  <c r="G36" i="4"/>
  <c r="P39" i="4"/>
  <c r="U19" i="4" l="1"/>
  <c r="H36" i="4"/>
  <c r="I36" i="4"/>
  <c r="J36" i="4"/>
  <c r="W36" i="4" s="1"/>
  <c r="K36" i="4"/>
  <c r="X36" i="4" s="1"/>
  <c r="L36" i="4"/>
  <c r="Y36" i="4" s="1"/>
  <c r="M36" i="4"/>
  <c r="N36" i="4"/>
  <c r="O36" i="4"/>
  <c r="AB36" i="4" s="1"/>
  <c r="P36" i="4"/>
  <c r="AC36" i="4" s="1"/>
  <c r="T36" i="4"/>
  <c r="AA36" i="4"/>
  <c r="Z36" i="4"/>
  <c r="V36" i="4"/>
  <c r="U36" i="4"/>
  <c r="G21" i="3"/>
  <c r="AD36" i="4" l="1"/>
  <c r="Q36" i="4"/>
  <c r="S37" i="4"/>
  <c r="P29" i="4"/>
  <c r="AC29" i="4" s="1"/>
  <c r="O29" i="4"/>
  <c r="AB29" i="4" s="1"/>
  <c r="N29" i="4"/>
  <c r="AA29" i="4" s="1"/>
  <c r="M29" i="4"/>
  <c r="Z29" i="4" s="1"/>
  <c r="L29" i="4"/>
  <c r="Y29" i="4" s="1"/>
  <c r="K29" i="4"/>
  <c r="X29" i="4" s="1"/>
  <c r="J29" i="4"/>
  <c r="W29" i="4" s="1"/>
  <c r="I29" i="4"/>
  <c r="V29" i="4" s="1"/>
  <c r="H29" i="4"/>
  <c r="U29" i="4" s="1"/>
  <c r="G29" i="4"/>
  <c r="T29" i="4" s="1"/>
  <c r="B36" i="6" l="1"/>
  <c r="B25" i="6"/>
  <c r="B13" i="6"/>
  <c r="B29" i="6"/>
  <c r="B28" i="6"/>
  <c r="I37" i="4" l="1"/>
  <c r="I39" i="4" s="1"/>
  <c r="P37" i="4"/>
  <c r="H37" i="4"/>
  <c r="H39" i="4" s="1"/>
  <c r="O37" i="4"/>
  <c r="O39" i="4" s="1"/>
  <c r="G37" i="4"/>
  <c r="G39" i="4" s="1"/>
  <c r="L37" i="4"/>
  <c r="L39" i="4" s="1"/>
  <c r="N37" i="4"/>
  <c r="N39" i="4" s="1"/>
  <c r="M37" i="4"/>
  <c r="M39" i="4" s="1"/>
  <c r="K37" i="4"/>
  <c r="K39" i="4" s="1"/>
  <c r="J37" i="4"/>
  <c r="J39" i="4" s="1"/>
  <c r="B15" i="6"/>
  <c r="G21" i="38" l="1"/>
  <c r="H21" i="3"/>
  <c r="I21" i="3"/>
  <c r="J21" i="3"/>
  <c r="K21" i="3"/>
  <c r="L21" i="3"/>
  <c r="M21" i="3"/>
  <c r="N21" i="3"/>
  <c r="O21" i="3"/>
  <c r="P21" i="3"/>
  <c r="L21" i="4"/>
  <c r="G25" i="4" l="1"/>
  <c r="J25" i="4"/>
  <c r="G21" i="4"/>
  <c r="P21" i="4"/>
  <c r="O25" i="4"/>
  <c r="K21" i="4"/>
  <c r="I25" i="4"/>
  <c r="J21" i="4"/>
  <c r="P25" i="4"/>
  <c r="H25" i="4"/>
  <c r="I21" i="4"/>
  <c r="H21" i="4"/>
  <c r="N25" i="4"/>
  <c r="O21" i="4"/>
  <c r="M25" i="4"/>
  <c r="N21" i="4"/>
  <c r="L25" i="4"/>
  <c r="M21" i="4"/>
  <c r="K25" i="4"/>
  <c r="AD60" i="4"/>
  <c r="AC32" i="4"/>
  <c r="V33" i="4"/>
  <c r="X33" i="4"/>
  <c r="S63" i="4"/>
  <c r="S32" i="4"/>
  <c r="U32" i="4" s="1"/>
  <c r="S24" i="4"/>
  <c r="S74" i="4"/>
  <c r="S73" i="4"/>
  <c r="S59" i="4"/>
  <c r="S58" i="4"/>
  <c r="S45" i="4"/>
  <c r="T45" i="4" s="1"/>
  <c r="S44" i="4"/>
  <c r="AA44" i="4" s="1"/>
  <c r="S27" i="4"/>
  <c r="X27" i="4" s="1"/>
  <c r="S26" i="4"/>
  <c r="AC26" i="4" s="1"/>
  <c r="S65" i="4"/>
  <c r="S64" i="4"/>
  <c r="S57" i="4"/>
  <c r="S33" i="4"/>
  <c r="U33" i="4" s="1"/>
  <c r="S25" i="4"/>
  <c r="Q22" i="4"/>
  <c r="Q23" i="4"/>
  <c r="Q24" i="4"/>
  <c r="Q26" i="4"/>
  <c r="Q27" i="4"/>
  <c r="Q28" i="4"/>
  <c r="Q29" i="4"/>
  <c r="Q30" i="4"/>
  <c r="Q31" i="4"/>
  <c r="Q32" i="4"/>
  <c r="Q33" i="4"/>
  <c r="Q34" i="4"/>
  <c r="Q35" i="4"/>
  <c r="Q37" i="4"/>
  <c r="Q38" i="4"/>
  <c r="Q39" i="4"/>
  <c r="Q40" i="4"/>
  <c r="Q41" i="4"/>
  <c r="Q42" i="4"/>
  <c r="Q43" i="4"/>
  <c r="Q44" i="4"/>
  <c r="Q45" i="4"/>
  <c r="Q46" i="4"/>
  <c r="Q47" i="4"/>
  <c r="Q48" i="4"/>
  <c r="Q49" i="4"/>
  <c r="Q50" i="4"/>
  <c r="Q51" i="4"/>
  <c r="E6" i="38"/>
  <c r="C3" i="44" a="1"/>
  <c r="C3" i="44" s="1"/>
  <c r="W26" i="4" l="1"/>
  <c r="U26" i="4"/>
  <c r="U27" i="4"/>
  <c r="AB44" i="4"/>
  <c r="AA27" i="4"/>
  <c r="Z44" i="4"/>
  <c r="AB32" i="4"/>
  <c r="Y27" i="4"/>
  <c r="X44" i="4"/>
  <c r="W27" i="4"/>
  <c r="AB25" i="4"/>
  <c r="T33" i="4"/>
  <c r="AA25" i="4"/>
  <c r="V27" i="4"/>
  <c r="T32" i="4"/>
  <c r="AA32" i="4"/>
  <c r="AB45" i="4"/>
  <c r="Y44" i="4"/>
  <c r="Z32" i="4"/>
  <c r="AB26" i="4"/>
  <c r="AC33" i="4"/>
  <c r="Y32" i="4"/>
  <c r="Z45" i="4"/>
  <c r="W44" i="4"/>
  <c r="U25" i="4"/>
  <c r="T26" i="4"/>
  <c r="AA26" i="4"/>
  <c r="AB33" i="4"/>
  <c r="X32" i="4"/>
  <c r="Y45" i="4"/>
  <c r="V44" i="4"/>
  <c r="AC25" i="4"/>
  <c r="T27" i="4"/>
  <c r="Z26" i="4"/>
  <c r="AA33" i="4"/>
  <c r="W32" i="4"/>
  <c r="X45" i="4"/>
  <c r="U44" i="4"/>
  <c r="AC45" i="4"/>
  <c r="AA45" i="4"/>
  <c r="AC27" i="4"/>
  <c r="Y26" i="4"/>
  <c r="Z33" i="4"/>
  <c r="V32" i="4"/>
  <c r="W45" i="4"/>
  <c r="X25" i="4"/>
  <c r="AB27" i="4"/>
  <c r="X26" i="4"/>
  <c r="Y33" i="4"/>
  <c r="V45" i="4"/>
  <c r="U45" i="4"/>
  <c r="Y25" i="4"/>
  <c r="Z27" i="4"/>
  <c r="V26" i="4"/>
  <c r="W33" i="4"/>
  <c r="AC44" i="4"/>
  <c r="Z25" i="4"/>
  <c r="T44" i="4"/>
  <c r="W25" i="4"/>
  <c r="T25" i="4"/>
  <c r="Q25" i="4"/>
  <c r="V25" i="4"/>
  <c r="Q21" i="4"/>
  <c r="B24" i="44"/>
  <c r="B25" i="44" s="1"/>
  <c r="B21" i="44"/>
  <c r="B22" i="44" s="1"/>
  <c r="B18" i="44"/>
  <c r="T25" i="3"/>
  <c r="AC39" i="3"/>
  <c r="Y37" i="3"/>
  <c r="U34" i="3"/>
  <c r="AD44" i="4" l="1"/>
  <c r="AD33" i="4"/>
  <c r="AD27" i="4"/>
  <c r="AD32" i="4"/>
  <c r="AD45" i="4"/>
  <c r="AD26" i="4"/>
  <c r="AD25" i="4"/>
  <c r="B19" i="44"/>
  <c r="B3" i="44" s="1" a="1"/>
  <c r="B3" i="44" s="1"/>
  <c r="H33" i="3"/>
  <c r="E4" i="38" l="1"/>
  <c r="D25" i="39"/>
  <c r="E25" i="39"/>
  <c r="F25" i="39"/>
  <c r="G25" i="39"/>
  <c r="H25" i="39"/>
  <c r="I25" i="39"/>
  <c r="J25" i="39"/>
  <c r="K25" i="39"/>
  <c r="L25" i="39"/>
  <c r="C25" i="39"/>
  <c r="B12" i="39"/>
  <c r="D14" i="41"/>
  <c r="Q36" i="41"/>
  <c r="Q35" i="41"/>
  <c r="Q34" i="41"/>
  <c r="B25" i="39" l="1"/>
  <c r="R34" i="41" l="1"/>
  <c r="E36" i="41"/>
  <c r="S36" i="41" l="1"/>
  <c r="N36" i="41"/>
  <c r="AA36" i="41" s="1"/>
  <c r="M36" i="41"/>
  <c r="Z36" i="41" s="1"/>
  <c r="L36" i="41"/>
  <c r="Y36" i="41" s="1"/>
  <c r="K36" i="41"/>
  <c r="X36" i="41" s="1"/>
  <c r="J36" i="41"/>
  <c r="W36" i="41" s="1"/>
  <c r="I36" i="41"/>
  <c r="V36" i="41" s="1"/>
  <c r="H36" i="41"/>
  <c r="U36" i="41" s="1"/>
  <c r="G36" i="41"/>
  <c r="T36" i="41" s="1"/>
  <c r="F36" i="41"/>
  <c r="O36" i="41"/>
  <c r="O35" i="41"/>
  <c r="N35" i="41"/>
  <c r="AA35" i="41" s="1"/>
  <c r="M35" i="41"/>
  <c r="Z35" i="41" s="1"/>
  <c r="L35" i="41"/>
  <c r="Y35" i="41" s="1"/>
  <c r="K35" i="41"/>
  <c r="X35" i="41" s="1"/>
  <c r="J35" i="41"/>
  <c r="W35" i="41" s="1"/>
  <c r="I35" i="41"/>
  <c r="V35" i="41" s="1"/>
  <c r="H35" i="41"/>
  <c r="U35" i="41" s="1"/>
  <c r="G35" i="41"/>
  <c r="T35" i="41" s="1"/>
  <c r="F35" i="41"/>
  <c r="S35" i="41" s="1"/>
  <c r="E35" i="41"/>
  <c r="R35" i="41" s="1"/>
  <c r="N34" i="41"/>
  <c r="O34" i="41" s="1"/>
  <c r="M34" i="41"/>
  <c r="Z34" i="41" s="1"/>
  <c r="L34" i="41"/>
  <c r="Y34" i="41" s="1"/>
  <c r="K34" i="41"/>
  <c r="X34" i="41" s="1"/>
  <c r="J34" i="41"/>
  <c r="W34" i="41" s="1"/>
  <c r="I34" i="41"/>
  <c r="V34" i="41" s="1"/>
  <c r="H34" i="41"/>
  <c r="U34" i="41" s="1"/>
  <c r="G34" i="41"/>
  <c r="T34" i="41" s="1"/>
  <c r="F34" i="41"/>
  <c r="S34" i="41" s="1"/>
  <c r="E34" i="41"/>
  <c r="O33" i="41"/>
  <c r="O32" i="41"/>
  <c r="O31" i="41"/>
  <c r="O30" i="41"/>
  <c r="O29" i="41"/>
  <c r="O28" i="41"/>
  <c r="AA27" i="41"/>
  <c r="Z27" i="41"/>
  <c r="Y27" i="41"/>
  <c r="X27" i="41"/>
  <c r="W27" i="41"/>
  <c r="V27" i="41"/>
  <c r="U27" i="41"/>
  <c r="T27" i="41"/>
  <c r="AB27" i="41" s="1"/>
  <c r="B10" i="41" s="1"/>
  <c r="S27" i="41"/>
  <c r="R27" i="41"/>
  <c r="O27" i="41"/>
  <c r="AA26" i="41"/>
  <c r="Z26" i="41"/>
  <c r="Y26" i="41"/>
  <c r="X26" i="41"/>
  <c r="W26" i="41"/>
  <c r="V26" i="41"/>
  <c r="U26" i="41"/>
  <c r="T26" i="41"/>
  <c r="AB26" i="41" s="1"/>
  <c r="B9" i="41" s="1"/>
  <c r="S26" i="41"/>
  <c r="R26" i="41"/>
  <c r="O26" i="41"/>
  <c r="AA25" i="41"/>
  <c r="Z25" i="41"/>
  <c r="Y25" i="41"/>
  <c r="X25" i="41"/>
  <c r="W25" i="41"/>
  <c r="V25" i="41"/>
  <c r="U25" i="41"/>
  <c r="T25" i="41"/>
  <c r="AB25" i="41" s="1"/>
  <c r="B8" i="41" s="1"/>
  <c r="S25" i="41"/>
  <c r="R25" i="41"/>
  <c r="O25" i="41"/>
  <c r="AA24" i="41"/>
  <c r="Z24" i="41"/>
  <c r="Y24" i="41"/>
  <c r="X24" i="41"/>
  <c r="W24" i="41"/>
  <c r="V24" i="41"/>
  <c r="U24" i="41"/>
  <c r="T24" i="41"/>
  <c r="AB24" i="41" s="1"/>
  <c r="B7" i="41" s="1"/>
  <c r="S24" i="41"/>
  <c r="R24" i="41"/>
  <c r="O24" i="41"/>
  <c r="AA23" i="41"/>
  <c r="Z23" i="41"/>
  <c r="Y23" i="41"/>
  <c r="X23" i="41"/>
  <c r="W23" i="41"/>
  <c r="V23" i="41"/>
  <c r="U23" i="41"/>
  <c r="T23" i="41"/>
  <c r="AB23" i="41" s="1"/>
  <c r="S23" i="41"/>
  <c r="R23" i="41"/>
  <c r="O23" i="41"/>
  <c r="B21" i="39"/>
  <c r="B20" i="39"/>
  <c r="B19" i="39"/>
  <c r="B14" i="39"/>
  <c r="X21" i="41" l="1"/>
  <c r="S21" i="41"/>
  <c r="T21" i="41"/>
  <c r="V21" i="41"/>
  <c r="Z21" i="41"/>
  <c r="AB35" i="41"/>
  <c r="B12" i="41" s="1"/>
  <c r="U21" i="41"/>
  <c r="W21" i="41"/>
  <c r="B6" i="41"/>
  <c r="Y21" i="41"/>
  <c r="R36" i="41"/>
  <c r="AB36" i="41" s="1"/>
  <c r="B13" i="41" s="1"/>
  <c r="AA34" i="41"/>
  <c r="AA21" i="41" s="1"/>
  <c r="B13" i="39"/>
  <c r="E12" i="38" s="1" a="1"/>
  <c r="E12" i="38" s="1"/>
  <c r="R21" i="41" l="1"/>
  <c r="AB34" i="41"/>
  <c r="B11" i="41" l="1"/>
  <c r="B14" i="41" s="1"/>
  <c r="AB21" i="41"/>
  <c r="P78" i="4" l="1"/>
  <c r="O78" i="4"/>
  <c r="N78" i="4"/>
  <c r="M78" i="4"/>
  <c r="L78" i="4"/>
  <c r="K78" i="4"/>
  <c r="J78" i="4"/>
  <c r="I78" i="4"/>
  <c r="H78" i="4"/>
  <c r="P77" i="4"/>
  <c r="O77" i="4"/>
  <c r="N77" i="4"/>
  <c r="M77" i="4"/>
  <c r="L77" i="4"/>
  <c r="K77" i="4"/>
  <c r="J77" i="4"/>
  <c r="I77" i="4"/>
  <c r="H77" i="4"/>
  <c r="P76" i="4"/>
  <c r="O76" i="4"/>
  <c r="N76" i="4"/>
  <c r="M76" i="4"/>
  <c r="L76" i="4"/>
  <c r="K76" i="4"/>
  <c r="J76" i="4"/>
  <c r="I76" i="4"/>
  <c r="H76" i="4"/>
  <c r="G76" i="4"/>
  <c r="G77" i="4"/>
  <c r="G78" i="4"/>
  <c r="P84" i="4"/>
  <c r="O84" i="4"/>
  <c r="N84" i="4"/>
  <c r="M84" i="4"/>
  <c r="L84" i="4"/>
  <c r="K84" i="4"/>
  <c r="J84" i="4"/>
  <c r="I84" i="4"/>
  <c r="H84" i="4"/>
  <c r="G84" i="4"/>
  <c r="P83" i="4"/>
  <c r="O83" i="4"/>
  <c r="N83" i="4"/>
  <c r="M83" i="4"/>
  <c r="L83" i="4"/>
  <c r="K83" i="4"/>
  <c r="J83" i="4"/>
  <c r="I83" i="4"/>
  <c r="H83" i="4"/>
  <c r="G83" i="4"/>
  <c r="G79" i="4"/>
  <c r="G80" i="4"/>
  <c r="G81" i="4"/>
  <c r="G82" i="4"/>
  <c r="G85" i="4"/>
  <c r="G86" i="4"/>
  <c r="G87" i="4"/>
  <c r="Q45" i="3"/>
  <c r="Q44" i="3"/>
  <c r="Q43" i="3"/>
  <c r="G22" i="3"/>
  <c r="T22" i="3" s="1"/>
  <c r="AB39" i="3"/>
  <c r="AA39" i="3"/>
  <c r="Z39" i="3"/>
  <c r="Y39" i="3"/>
  <c r="X39" i="3"/>
  <c r="W39" i="3"/>
  <c r="V39" i="3"/>
  <c r="AD39" i="3" s="1"/>
  <c r="U39" i="3"/>
  <c r="AC38" i="3"/>
  <c r="AB38" i="3"/>
  <c r="AA38" i="3"/>
  <c r="Z38" i="3"/>
  <c r="Y38" i="3"/>
  <c r="X38" i="3"/>
  <c r="W38" i="3"/>
  <c r="AD38" i="3" s="1"/>
  <c r="V38" i="3"/>
  <c r="U38" i="3"/>
  <c r="AC37" i="3"/>
  <c r="AB37" i="3"/>
  <c r="AA37" i="3"/>
  <c r="Z37" i="3"/>
  <c r="X37" i="3"/>
  <c r="AD37" i="3" s="1"/>
  <c r="W37" i="3"/>
  <c r="V37" i="3"/>
  <c r="U37" i="3"/>
  <c r="AC36" i="3"/>
  <c r="AB36" i="3"/>
  <c r="AA36" i="3"/>
  <c r="Z36" i="3"/>
  <c r="Y36" i="3"/>
  <c r="AD36" i="3" s="1"/>
  <c r="X36" i="3"/>
  <c r="W36" i="3"/>
  <c r="V36" i="3"/>
  <c r="U36" i="3"/>
  <c r="AC35" i="3"/>
  <c r="AB35" i="3"/>
  <c r="AA35" i="3"/>
  <c r="Z35" i="3"/>
  <c r="AD35" i="3" s="1"/>
  <c r="Y35" i="3"/>
  <c r="X35" i="3"/>
  <c r="W35" i="3"/>
  <c r="V35" i="3"/>
  <c r="U35" i="3"/>
  <c r="AC34" i="3"/>
  <c r="AB34" i="3"/>
  <c r="AA34" i="3"/>
  <c r="Z34" i="3"/>
  <c r="Y34" i="3"/>
  <c r="X34" i="3"/>
  <c r="W34" i="3"/>
  <c r="V34" i="3"/>
  <c r="AC33" i="3"/>
  <c r="AB33" i="3"/>
  <c r="AA33" i="3"/>
  <c r="Z33" i="3"/>
  <c r="Y33" i="3"/>
  <c r="X33" i="3"/>
  <c r="W33" i="3"/>
  <c r="V33" i="3"/>
  <c r="U33" i="3"/>
  <c r="T39" i="3"/>
  <c r="T38" i="3"/>
  <c r="T37" i="3"/>
  <c r="T36" i="3"/>
  <c r="T35" i="3"/>
  <c r="AA46" i="4"/>
  <c r="T37" i="4"/>
  <c r="U37" i="4"/>
  <c r="V37" i="4"/>
  <c r="W37" i="4"/>
  <c r="X37" i="4"/>
  <c r="Y37" i="4"/>
  <c r="Z37" i="4"/>
  <c r="AA37" i="4"/>
  <c r="AB37" i="4"/>
  <c r="AC37" i="4"/>
  <c r="T38" i="4"/>
  <c r="U38" i="4"/>
  <c r="V38" i="4"/>
  <c r="W38" i="4"/>
  <c r="X38" i="4"/>
  <c r="Y38" i="4"/>
  <c r="Z38" i="4"/>
  <c r="AA38" i="4"/>
  <c r="AB38" i="4"/>
  <c r="AC38" i="4"/>
  <c r="T46" i="4"/>
  <c r="U46" i="4"/>
  <c r="V46" i="4"/>
  <c r="W46" i="4"/>
  <c r="X46" i="4"/>
  <c r="Y46" i="4"/>
  <c r="Z46" i="4"/>
  <c r="AB46" i="4"/>
  <c r="AC46" i="4"/>
  <c r="T47" i="4"/>
  <c r="U47" i="4"/>
  <c r="V47" i="4"/>
  <c r="W47" i="4"/>
  <c r="X47" i="4"/>
  <c r="Y47" i="4"/>
  <c r="Z47" i="4"/>
  <c r="AA47" i="4"/>
  <c r="AB47" i="4"/>
  <c r="AC47" i="4"/>
  <c r="T51" i="4"/>
  <c r="U51" i="4"/>
  <c r="V51" i="4"/>
  <c r="W51" i="4"/>
  <c r="X51" i="4"/>
  <c r="Y51" i="4"/>
  <c r="Z51" i="4"/>
  <c r="AA51" i="4"/>
  <c r="AB51" i="4"/>
  <c r="AC51" i="4"/>
  <c r="Y28" i="4"/>
  <c r="T28" i="4"/>
  <c r="U28" i="4"/>
  <c r="V28" i="4"/>
  <c r="W28" i="4"/>
  <c r="X28" i="4"/>
  <c r="Z28" i="4"/>
  <c r="AA28" i="4"/>
  <c r="AB28" i="4"/>
  <c r="AC28" i="4"/>
  <c r="AD29" i="4"/>
  <c r="S72" i="4"/>
  <c r="S71" i="4"/>
  <c r="S70" i="4"/>
  <c r="S69" i="4"/>
  <c r="S68" i="4"/>
  <c r="S66" i="4"/>
  <c r="S62" i="4"/>
  <c r="S61" i="4"/>
  <c r="S39" i="4"/>
  <c r="AA39" i="4" s="1"/>
  <c r="S50" i="4"/>
  <c r="AA50" i="4" s="1"/>
  <c r="S49" i="4"/>
  <c r="U49" i="4" s="1"/>
  <c r="S48" i="4"/>
  <c r="W48" i="4" s="1"/>
  <c r="S43" i="4"/>
  <c r="S42" i="4"/>
  <c r="U42" i="4" s="1"/>
  <c r="S41" i="4"/>
  <c r="W41" i="4" s="1"/>
  <c r="S40" i="4"/>
  <c r="T40" i="4" s="1"/>
  <c r="S35" i="4"/>
  <c r="Y35" i="4" s="1"/>
  <c r="S34" i="4"/>
  <c r="AA34" i="4" s="1"/>
  <c r="S31" i="4"/>
  <c r="S30" i="4"/>
  <c r="X30" i="4" s="1"/>
  <c r="S56" i="4"/>
  <c r="S55" i="4"/>
  <c r="S54" i="4"/>
  <c r="S53" i="4"/>
  <c r="V24" i="4"/>
  <c r="S23" i="4"/>
  <c r="Z23" i="4" s="1"/>
  <c r="S22" i="4"/>
  <c r="Y22" i="4" s="1"/>
  <c r="S21" i="4"/>
  <c r="T31" i="3"/>
  <c r="AC31" i="3"/>
  <c r="Q31" i="3"/>
  <c r="H35" i="3"/>
  <c r="I36" i="3"/>
  <c r="J36" i="3"/>
  <c r="K36" i="3"/>
  <c r="L36" i="3"/>
  <c r="M36" i="3"/>
  <c r="N36" i="3"/>
  <c r="O36" i="3"/>
  <c r="P36" i="3"/>
  <c r="H36" i="3"/>
  <c r="I37" i="3"/>
  <c r="J37" i="3"/>
  <c r="K37" i="3"/>
  <c r="L37" i="3"/>
  <c r="M37" i="3"/>
  <c r="N37" i="3"/>
  <c r="O37" i="3"/>
  <c r="P37" i="3"/>
  <c r="H37" i="3"/>
  <c r="H38" i="3"/>
  <c r="P39" i="3"/>
  <c r="I39" i="3"/>
  <c r="J39" i="3"/>
  <c r="K39" i="3"/>
  <c r="L39" i="3"/>
  <c r="M39" i="3"/>
  <c r="N39" i="3"/>
  <c r="O39" i="3"/>
  <c r="H39" i="3"/>
  <c r="H79" i="4"/>
  <c r="I79" i="4"/>
  <c r="J79" i="4"/>
  <c r="K79" i="4"/>
  <c r="L79" i="4"/>
  <c r="M79" i="4"/>
  <c r="N79" i="4"/>
  <c r="O79" i="4"/>
  <c r="P79" i="4"/>
  <c r="H80" i="4"/>
  <c r="I80" i="4"/>
  <c r="J80" i="4"/>
  <c r="K80" i="4"/>
  <c r="L80" i="4"/>
  <c r="M80" i="4"/>
  <c r="N80" i="4"/>
  <c r="O80" i="4"/>
  <c r="P80" i="4"/>
  <c r="H81" i="4"/>
  <c r="I81" i="4"/>
  <c r="J81" i="4"/>
  <c r="K81" i="4"/>
  <c r="L81" i="4"/>
  <c r="M81" i="4"/>
  <c r="N81" i="4"/>
  <c r="O81" i="4"/>
  <c r="P81" i="4"/>
  <c r="H82" i="4"/>
  <c r="I82" i="4"/>
  <c r="J82" i="4"/>
  <c r="K82" i="4"/>
  <c r="L82" i="4"/>
  <c r="M82" i="4"/>
  <c r="N82" i="4"/>
  <c r="O82" i="4"/>
  <c r="P82" i="4"/>
  <c r="H85" i="4"/>
  <c r="I85" i="4"/>
  <c r="J85" i="4"/>
  <c r="K85" i="4"/>
  <c r="L85" i="4"/>
  <c r="M85" i="4"/>
  <c r="N85" i="4"/>
  <c r="O85" i="4"/>
  <c r="P85" i="4"/>
  <c r="H86" i="4"/>
  <c r="I86" i="4"/>
  <c r="J86" i="4"/>
  <c r="K86" i="4"/>
  <c r="L86" i="4"/>
  <c r="M86" i="4"/>
  <c r="N86" i="4"/>
  <c r="O86" i="4"/>
  <c r="P86" i="4"/>
  <c r="H87" i="4"/>
  <c r="I87" i="4"/>
  <c r="J87" i="4"/>
  <c r="K87" i="4"/>
  <c r="L87" i="4"/>
  <c r="M87" i="4"/>
  <c r="N87" i="4"/>
  <c r="O87" i="4"/>
  <c r="P87" i="4"/>
  <c r="H22" i="3"/>
  <c r="H40" i="3"/>
  <c r="S38" i="3"/>
  <c r="S36" i="3"/>
  <c r="S35" i="3"/>
  <c r="S34" i="3"/>
  <c r="S33" i="3"/>
  <c r="O42" i="3"/>
  <c r="I42" i="3"/>
  <c r="J42" i="3"/>
  <c r="K42" i="3"/>
  <c r="L42" i="3"/>
  <c r="M42" i="3"/>
  <c r="N42" i="3"/>
  <c r="P42" i="3"/>
  <c r="H42" i="3"/>
  <c r="I41" i="3"/>
  <c r="J41" i="3"/>
  <c r="K41" i="3"/>
  <c r="L41" i="3"/>
  <c r="M41" i="3"/>
  <c r="N41" i="3"/>
  <c r="O41" i="3"/>
  <c r="P41" i="3"/>
  <c r="H41" i="3"/>
  <c r="I35" i="3"/>
  <c r="J35" i="3"/>
  <c r="K35" i="3"/>
  <c r="L35" i="3"/>
  <c r="M35" i="3"/>
  <c r="N35" i="3"/>
  <c r="O35" i="3"/>
  <c r="P35" i="3"/>
  <c r="I38" i="3"/>
  <c r="J38" i="3"/>
  <c r="K38" i="3"/>
  <c r="L38" i="3"/>
  <c r="M38" i="3"/>
  <c r="N38" i="3"/>
  <c r="O38" i="3"/>
  <c r="P38" i="3"/>
  <c r="T24" i="3"/>
  <c r="U24" i="3"/>
  <c r="V24" i="3"/>
  <c r="W24" i="3"/>
  <c r="X24" i="3"/>
  <c r="Y24" i="3"/>
  <c r="Z24" i="3"/>
  <c r="AA24" i="3"/>
  <c r="AB24" i="3"/>
  <c r="AC24" i="3"/>
  <c r="T27" i="3"/>
  <c r="U27" i="3"/>
  <c r="V27" i="3"/>
  <c r="W27" i="3"/>
  <c r="X27" i="3"/>
  <c r="Y27" i="3"/>
  <c r="Z27" i="3"/>
  <c r="AA27" i="3"/>
  <c r="AB27" i="3"/>
  <c r="AC27" i="3"/>
  <c r="S30" i="3"/>
  <c r="AC30" i="3" s="1"/>
  <c r="S29" i="3"/>
  <c r="AA29" i="3" s="1"/>
  <c r="S28" i="3"/>
  <c r="X28" i="3" s="1"/>
  <c r="S23" i="3"/>
  <c r="Z23" i="3" s="1"/>
  <c r="S26" i="3"/>
  <c r="T26" i="3" s="1"/>
  <c r="S25" i="3"/>
  <c r="S22" i="3"/>
  <c r="S21" i="3"/>
  <c r="U21" i="3" s="1"/>
  <c r="Q21" i="3"/>
  <c r="Q23" i="3"/>
  <c r="Q24" i="3"/>
  <c r="Q25" i="3"/>
  <c r="Q26" i="3"/>
  <c r="Q27" i="3"/>
  <c r="Q28" i="3"/>
  <c r="Q29" i="3"/>
  <c r="Q30" i="3"/>
  <c r="I22" i="3"/>
  <c r="J22" i="3"/>
  <c r="K22" i="3"/>
  <c r="L22" i="3"/>
  <c r="M22" i="3"/>
  <c r="N22" i="3"/>
  <c r="O22" i="3"/>
  <c r="P22" i="3"/>
  <c r="Y73" i="4" l="1"/>
  <c r="Y74" i="4"/>
  <c r="AB74" i="4"/>
  <c r="AB73" i="4"/>
  <c r="AC59" i="4"/>
  <c r="AC57" i="4"/>
  <c r="AC58" i="4"/>
  <c r="T58" i="4"/>
  <c r="T59" i="4"/>
  <c r="T56" i="4"/>
  <c r="T57" i="4"/>
  <c r="AB63" i="4"/>
  <c r="AB64" i="4"/>
  <c r="W43" i="4"/>
  <c r="T43" i="4"/>
  <c r="AA59" i="4"/>
  <c r="AA58" i="4"/>
  <c r="AA57" i="4"/>
  <c r="AC63" i="4"/>
  <c r="AC64" i="4"/>
  <c r="X73" i="4"/>
  <c r="X74" i="4"/>
  <c r="Z74" i="4"/>
  <c r="Z73" i="4"/>
  <c r="AA74" i="4"/>
  <c r="AA73" i="4"/>
  <c r="AB59" i="4"/>
  <c r="AB58" i="4"/>
  <c r="AB57" i="4"/>
  <c r="Z58" i="4"/>
  <c r="Z59" i="4"/>
  <c r="Z57" i="4"/>
  <c r="T73" i="4"/>
  <c r="T74" i="4"/>
  <c r="Z21" i="4"/>
  <c r="X21" i="4"/>
  <c r="W64" i="4"/>
  <c r="W63" i="4"/>
  <c r="Y64" i="4"/>
  <c r="Y63" i="4"/>
  <c r="Z64" i="4"/>
  <c r="Z63" i="4"/>
  <c r="U73" i="4"/>
  <c r="U74" i="4"/>
  <c r="V57" i="4"/>
  <c r="V58" i="4"/>
  <c r="V59" i="4"/>
  <c r="V64" i="4"/>
  <c r="V63" i="4"/>
  <c r="X64" i="4"/>
  <c r="X63" i="4"/>
  <c r="AC74" i="4"/>
  <c r="AC73" i="4"/>
  <c r="X58" i="4"/>
  <c r="X57" i="4"/>
  <c r="X59" i="4"/>
  <c r="U31" i="4"/>
  <c r="T31" i="4"/>
  <c r="T64" i="4"/>
  <c r="T63" i="4"/>
  <c r="AD63" i="4" s="1"/>
  <c r="V73" i="4"/>
  <c r="V74" i="4"/>
  <c r="U57" i="4"/>
  <c r="U59" i="4"/>
  <c r="U58" i="4"/>
  <c r="AA64" i="4"/>
  <c r="AA63" i="4"/>
  <c r="Y58" i="4"/>
  <c r="Y57" i="4"/>
  <c r="Y59" i="4"/>
  <c r="W58" i="4"/>
  <c r="W57" i="4"/>
  <c r="W59" i="4"/>
  <c r="U64" i="4"/>
  <c r="U63" i="4"/>
  <c r="W73" i="4"/>
  <c r="W74" i="4"/>
  <c r="AB72" i="4"/>
  <c r="V67" i="4"/>
  <c r="AC72" i="4"/>
  <c r="W56" i="4"/>
  <c r="V68" i="4"/>
  <c r="T62" i="4"/>
  <c r="V75" i="4"/>
  <c r="Y62" i="4"/>
  <c r="AA54" i="4"/>
  <c r="Z54" i="4"/>
  <c r="W75" i="4"/>
  <c r="Z62" i="4"/>
  <c r="AC71" i="4"/>
  <c r="Y65" i="4"/>
  <c r="AB54" i="4"/>
  <c r="X66" i="4"/>
  <c r="U69" i="4"/>
  <c r="Q81" i="4"/>
  <c r="AC66" i="4"/>
  <c r="AA75" i="4"/>
  <c r="X65" i="4"/>
  <c r="AC54" i="4"/>
  <c r="Q80" i="4"/>
  <c r="T75" i="4"/>
  <c r="U72" i="4"/>
  <c r="Q79" i="4"/>
  <c r="X75" i="4"/>
  <c r="X69" i="4"/>
  <c r="U54" i="4"/>
  <c r="X54" i="4"/>
  <c r="W62" i="4"/>
  <c r="Y75" i="4"/>
  <c r="W67" i="4"/>
  <c r="W70" i="4"/>
  <c r="W54" i="4"/>
  <c r="X61" i="4"/>
  <c r="Z72" i="4"/>
  <c r="U66" i="4"/>
  <c r="Y54" i="4"/>
  <c r="V65" i="4"/>
  <c r="V66" i="4"/>
  <c r="V61" i="4"/>
  <c r="V71" i="4"/>
  <c r="V54" i="4"/>
  <c r="T69" i="4"/>
  <c r="Y68" i="4"/>
  <c r="AA71" i="4"/>
  <c r="U68" i="4"/>
  <c r="AA61" i="4"/>
  <c r="Z68" i="4"/>
  <c r="AB70" i="4"/>
  <c r="AB75" i="4"/>
  <c r="AC68" i="4"/>
  <c r="AA68" i="4"/>
  <c r="AC69" i="4"/>
  <c r="V70" i="4"/>
  <c r="T54" i="4"/>
  <c r="AB67" i="4"/>
  <c r="U71" i="4"/>
  <c r="AD33" i="3"/>
  <c r="AD34" i="3"/>
  <c r="Z61" i="4"/>
  <c r="Y23" i="4"/>
  <c r="V43" i="4"/>
  <c r="T65" i="4"/>
  <c r="Y61" i="4"/>
  <c r="X62" i="4"/>
  <c r="W65" i="4"/>
  <c r="U67" i="4"/>
  <c r="AC67" i="4"/>
  <c r="AB68" i="4"/>
  <c r="V69" i="4"/>
  <c r="U70" i="4"/>
  <c r="AC70" i="4"/>
  <c r="AB71" i="4"/>
  <c r="AA72" i="4"/>
  <c r="Z75" i="4"/>
  <c r="W69" i="4"/>
  <c r="T68" i="4"/>
  <c r="AB61" i="4"/>
  <c r="AA62" i="4"/>
  <c r="Z65" i="4"/>
  <c r="Y66" i="4"/>
  <c r="X67" i="4"/>
  <c r="W68" i="4"/>
  <c r="T70" i="4"/>
  <c r="Y69" i="4"/>
  <c r="X70" i="4"/>
  <c r="W71" i="4"/>
  <c r="V72" i="4"/>
  <c r="U75" i="4"/>
  <c r="AC75" i="4"/>
  <c r="U61" i="4"/>
  <c r="AC61" i="4"/>
  <c r="AB62" i="4"/>
  <c r="AA65" i="4"/>
  <c r="Z66" i="4"/>
  <c r="Y67" i="4"/>
  <c r="X68" i="4"/>
  <c r="T71" i="4"/>
  <c r="Z69" i="4"/>
  <c r="Y70" i="4"/>
  <c r="X71" i="4"/>
  <c r="W72" i="4"/>
  <c r="T66" i="4"/>
  <c r="W66" i="4"/>
  <c r="U62" i="4"/>
  <c r="AC62" i="4"/>
  <c r="AB65" i="4"/>
  <c r="AA66" i="4"/>
  <c r="Z67" i="4"/>
  <c r="T72" i="4"/>
  <c r="AA69" i="4"/>
  <c r="Z70" i="4"/>
  <c r="Y71" i="4"/>
  <c r="X72" i="4"/>
  <c r="T67" i="4"/>
  <c r="X34" i="4"/>
  <c r="Z22" i="4"/>
  <c r="T61" i="4"/>
  <c r="W61" i="4"/>
  <c r="V62" i="4"/>
  <c r="U65" i="4"/>
  <c r="AC65" i="4"/>
  <c r="AB66" i="4"/>
  <c r="AA67" i="4"/>
  <c r="AB69" i="4"/>
  <c r="AA70" i="4"/>
  <c r="Z71" i="4"/>
  <c r="Y72" i="4"/>
  <c r="AB43" i="4"/>
  <c r="AA22" i="4"/>
  <c r="T22" i="4"/>
  <c r="AB22" i="4"/>
  <c r="U22" i="4"/>
  <c r="AC22" i="4"/>
  <c r="X50" i="4"/>
  <c r="AA42" i="4"/>
  <c r="V22" i="4"/>
  <c r="Z49" i="4"/>
  <c r="U40" i="4"/>
  <c r="W22" i="4"/>
  <c r="X22" i="4"/>
  <c r="U21" i="4"/>
  <c r="W23" i="4"/>
  <c r="AA48" i="4"/>
  <c r="AA43" i="4"/>
  <c r="T42" i="4"/>
  <c r="Z39" i="4"/>
  <c r="AB31" i="4"/>
  <c r="V23" i="4"/>
  <c r="V48" i="4"/>
  <c r="Y43" i="4"/>
  <c r="AC40" i="4"/>
  <c r="X39" i="4"/>
  <c r="Z31" i="4"/>
  <c r="Z50" i="4"/>
  <c r="T48" i="4"/>
  <c r="X43" i="4"/>
  <c r="AA40" i="4"/>
  <c r="U30" i="4"/>
  <c r="AB48" i="4"/>
  <c r="AC21" i="4"/>
  <c r="Z40" i="4"/>
  <c r="AB21" i="4"/>
  <c r="AC30" i="4"/>
  <c r="AB49" i="4"/>
  <c r="U43" i="4"/>
  <c r="Y40" i="4"/>
  <c r="X42" i="4"/>
  <c r="W21" i="4"/>
  <c r="Y21" i="4"/>
  <c r="AB30" i="4"/>
  <c r="X40" i="4"/>
  <c r="AD37" i="4"/>
  <c r="T23" i="4"/>
  <c r="W30" i="4"/>
  <c r="T49" i="4"/>
  <c r="AC43" i="4"/>
  <c r="AC42" i="4"/>
  <c r="V40" i="4"/>
  <c r="Z34" i="4"/>
  <c r="AA24" i="4"/>
  <c r="V41" i="4"/>
  <c r="AD38" i="4"/>
  <c r="X35" i="4"/>
  <c r="T21" i="4"/>
  <c r="V21" i="4"/>
  <c r="X23" i="4"/>
  <c r="Z24" i="4"/>
  <c r="T30" i="4"/>
  <c r="V30" i="4"/>
  <c r="Y50" i="4"/>
  <c r="AA49" i="4"/>
  <c r="AC48" i="4"/>
  <c r="U48" i="4"/>
  <c r="AD46" i="4"/>
  <c r="Z43" i="4"/>
  <c r="AB42" i="4"/>
  <c r="AC41" i="4"/>
  <c r="U41" i="4"/>
  <c r="W40" i="4"/>
  <c r="Y39" i="4"/>
  <c r="W35" i="4"/>
  <c r="Y34" i="4"/>
  <c r="AA31" i="4"/>
  <c r="Y49" i="4"/>
  <c r="Z42" i="4"/>
  <c r="AC35" i="4"/>
  <c r="W34" i="4"/>
  <c r="X24" i="4"/>
  <c r="W50" i="4"/>
  <c r="AA41" i="4"/>
  <c r="W39" i="4"/>
  <c r="U35" i="4"/>
  <c r="Y31" i="4"/>
  <c r="AA21" i="4"/>
  <c r="AC23" i="4"/>
  <c r="U23" i="4"/>
  <c r="W24" i="4"/>
  <c r="AA30" i="4"/>
  <c r="AD51" i="4"/>
  <c r="V50" i="4"/>
  <c r="X49" i="4"/>
  <c r="Z48" i="4"/>
  <c r="Y42" i="4"/>
  <c r="Z41" i="4"/>
  <c r="AB40" i="4"/>
  <c r="V39" i="4"/>
  <c r="AB35" i="4"/>
  <c r="T35" i="4"/>
  <c r="V34" i="4"/>
  <c r="X31" i="4"/>
  <c r="Y24" i="4"/>
  <c r="AB41" i="4"/>
  <c r="V35" i="4"/>
  <c r="AB23" i="4"/>
  <c r="AD28" i="4"/>
  <c r="U24" i="4"/>
  <c r="Z30" i="4"/>
  <c r="AC50" i="4"/>
  <c r="U50" i="4"/>
  <c r="W49" i="4"/>
  <c r="Y48" i="4"/>
  <c r="AD47" i="4"/>
  <c r="W42" i="4"/>
  <c r="Y41" i="4"/>
  <c r="AC39" i="4"/>
  <c r="U39" i="4"/>
  <c r="AA35" i="4"/>
  <c r="AC34" i="4"/>
  <c r="U34" i="4"/>
  <c r="W31" i="4"/>
  <c r="T41" i="4"/>
  <c r="AA23" i="4"/>
  <c r="AC24" i="4"/>
  <c r="T24" i="4"/>
  <c r="Y30" i="4"/>
  <c r="AB50" i="4"/>
  <c r="T50" i="4"/>
  <c r="V49" i="4"/>
  <c r="X48" i="4"/>
  <c r="V42" i="4"/>
  <c r="X41" i="4"/>
  <c r="AB39" i="4"/>
  <c r="T39" i="4"/>
  <c r="Z35" i="4"/>
  <c r="AB34" i="4"/>
  <c r="T34" i="4"/>
  <c r="V31" i="4"/>
  <c r="AB24" i="4"/>
  <c r="AC49" i="4"/>
  <c r="AC31" i="4"/>
  <c r="U22" i="3"/>
  <c r="U19" i="3" s="1"/>
  <c r="D15" i="39" s="1"/>
  <c r="D16" i="39" s="1"/>
  <c r="AA55" i="4"/>
  <c r="T55" i="4"/>
  <c r="AA56" i="4"/>
  <c r="Z56" i="4"/>
  <c r="Z55" i="4"/>
  <c r="AB55" i="4"/>
  <c r="V55" i="4"/>
  <c r="V56" i="4"/>
  <c r="Y56" i="4"/>
  <c r="X56" i="4"/>
  <c r="Y55" i="4"/>
  <c r="T53" i="4"/>
  <c r="U53" i="4"/>
  <c r="X55" i="4"/>
  <c r="AC53" i="4"/>
  <c r="AC56" i="4"/>
  <c r="U56" i="4"/>
  <c r="U55" i="4"/>
  <c r="W55" i="4"/>
  <c r="AB56" i="4"/>
  <c r="AC55" i="4"/>
  <c r="V31" i="3"/>
  <c r="Z31" i="3"/>
  <c r="U31" i="3"/>
  <c r="W31" i="3"/>
  <c r="X31" i="3"/>
  <c r="Y31" i="3"/>
  <c r="AA31" i="3"/>
  <c r="AB31" i="3"/>
  <c r="T33" i="3"/>
  <c r="G34" i="3"/>
  <c r="T34" i="3" s="1"/>
  <c r="V22" i="3"/>
  <c r="W22" i="3"/>
  <c r="X22" i="3"/>
  <c r="Y22" i="3"/>
  <c r="AB22" i="3"/>
  <c r="AC22" i="3"/>
  <c r="AA22" i="3"/>
  <c r="Z22" i="3"/>
  <c r="AB29" i="3"/>
  <c r="X25" i="3"/>
  <c r="Y29" i="3"/>
  <c r="X29" i="3"/>
  <c r="W29" i="3"/>
  <c r="V28" i="3"/>
  <c r="T28" i="3"/>
  <c r="AD27" i="3"/>
  <c r="AC23" i="3"/>
  <c r="Z29" i="3"/>
  <c r="U28" i="3"/>
  <c r="AC26" i="3"/>
  <c r="W25" i="3"/>
  <c r="Y23" i="3"/>
  <c r="X23" i="3"/>
  <c r="AA26" i="3"/>
  <c r="V29" i="3"/>
  <c r="Y26" i="3"/>
  <c r="U23" i="3"/>
  <c r="W23" i="3"/>
  <c r="X26" i="3"/>
  <c r="T23" i="3"/>
  <c r="T21" i="3"/>
  <c r="T19" i="3" s="1"/>
  <c r="C15" i="39" s="1"/>
  <c r="C16" i="39" s="1"/>
  <c r="AC25" i="3"/>
  <c r="Z26" i="3"/>
  <c r="V23" i="3"/>
  <c r="U29" i="3"/>
  <c r="T29" i="3"/>
  <c r="AC21" i="3"/>
  <c r="AC28" i="3"/>
  <c r="AB25" i="3"/>
  <c r="AB21" i="3"/>
  <c r="AB28" i="3"/>
  <c r="AA25" i="3"/>
  <c r="AA21" i="3"/>
  <c r="Z28" i="3"/>
  <c r="Z25" i="3"/>
  <c r="AB26" i="3"/>
  <c r="AD24" i="3"/>
  <c r="AC29" i="3"/>
  <c r="W28" i="3"/>
  <c r="Y25" i="3"/>
  <c r="AA28" i="3"/>
  <c r="AB30" i="3"/>
  <c r="AA30" i="3"/>
  <c r="Z30" i="3"/>
  <c r="Q22" i="3"/>
  <c r="Y30" i="3"/>
  <c r="X30" i="3"/>
  <c r="Z21" i="3"/>
  <c r="W30" i="3"/>
  <c r="Y21" i="3"/>
  <c r="V30" i="3"/>
  <c r="X21" i="3"/>
  <c r="U30" i="3"/>
  <c r="V25" i="3"/>
  <c r="W21" i="3"/>
  <c r="T30" i="3"/>
  <c r="W26" i="3"/>
  <c r="U25" i="3"/>
  <c r="V21" i="3"/>
  <c r="V26" i="3"/>
  <c r="AB23" i="3"/>
  <c r="Y28" i="3"/>
  <c r="U26" i="3"/>
  <c r="AA23" i="3"/>
  <c r="I40" i="3"/>
  <c r="J40" i="3"/>
  <c r="K40" i="3"/>
  <c r="L40" i="3"/>
  <c r="M40" i="3"/>
  <c r="N40" i="3"/>
  <c r="O40" i="3"/>
  <c r="P40" i="3"/>
  <c r="V53" i="4"/>
  <c r="W53" i="4"/>
  <c r="X53" i="4"/>
  <c r="Y53" i="4"/>
  <c r="Z53" i="4"/>
  <c r="AA53" i="4"/>
  <c r="AB53" i="4"/>
  <c r="I33" i="3"/>
  <c r="J33" i="3"/>
  <c r="K33" i="3"/>
  <c r="L33" i="3"/>
  <c r="M33" i="3"/>
  <c r="N33" i="3"/>
  <c r="O33" i="3"/>
  <c r="P33" i="3"/>
  <c r="AD64" i="4" l="1"/>
  <c r="AD74" i="4"/>
  <c r="AD57" i="4"/>
  <c r="AD73" i="4"/>
  <c r="AD59" i="4"/>
  <c r="AD58" i="4"/>
  <c r="T19" i="4"/>
  <c r="X19" i="3"/>
  <c r="G15" i="39" s="1"/>
  <c r="G16" i="39" s="1"/>
  <c r="Z19" i="3"/>
  <c r="I15" i="39" s="1"/>
  <c r="I16" i="39" s="1"/>
  <c r="AA19" i="3"/>
  <c r="J15" i="39" s="1"/>
  <c r="J16" i="39" s="1"/>
  <c r="V19" i="4"/>
  <c r="E22" i="39" s="1"/>
  <c r="E23" i="39" s="1"/>
  <c r="AC19" i="3"/>
  <c r="L15" i="39" s="1"/>
  <c r="L16" i="39" s="1"/>
  <c r="AB19" i="3"/>
  <c r="K15" i="39" s="1"/>
  <c r="K16" i="39" s="1"/>
  <c r="Y19" i="3"/>
  <c r="H15" i="39" s="1"/>
  <c r="H16" i="39" s="1"/>
  <c r="V19" i="3"/>
  <c r="E15" i="39" s="1"/>
  <c r="E16" i="39" s="1"/>
  <c r="W19" i="3"/>
  <c r="F15" i="39" s="1"/>
  <c r="F16" i="39" s="1"/>
  <c r="AD75" i="4"/>
  <c r="AD67" i="4"/>
  <c r="AD66" i="4"/>
  <c r="AD65" i="4"/>
  <c r="AD69" i="4"/>
  <c r="AD72" i="4"/>
  <c r="AD71" i="4"/>
  <c r="AD62" i="4"/>
  <c r="AD70" i="4"/>
  <c r="AD61" i="4"/>
  <c r="AD68" i="4"/>
  <c r="C10" i="4" s="1"/>
  <c r="AD24" i="4"/>
  <c r="AD54" i="4"/>
  <c r="AB19" i="4"/>
  <c r="K22" i="39" s="1"/>
  <c r="K23" i="39" s="1"/>
  <c r="Z19" i="4"/>
  <c r="I22" i="39" s="1"/>
  <c r="I23" i="39" s="1"/>
  <c r="Y19" i="4"/>
  <c r="H22" i="39" s="1"/>
  <c r="H23" i="39" s="1"/>
  <c r="W19" i="4"/>
  <c r="F22" i="39" s="1"/>
  <c r="F23" i="39" s="1"/>
  <c r="AC19" i="4"/>
  <c r="L22" i="39" s="1"/>
  <c r="L23" i="39" s="1"/>
  <c r="AA19" i="4"/>
  <c r="J22" i="39" s="1"/>
  <c r="J23" i="39" s="1"/>
  <c r="X19" i="4"/>
  <c r="G22" i="39" s="1"/>
  <c r="AD50" i="4"/>
  <c r="C7" i="4"/>
  <c r="AD31" i="4"/>
  <c r="AD49" i="4"/>
  <c r="AD34" i="4"/>
  <c r="AD43" i="4"/>
  <c r="AD48" i="4"/>
  <c r="AD42" i="4"/>
  <c r="AD40" i="4"/>
  <c r="AD30" i="4"/>
  <c r="AD39" i="4"/>
  <c r="C6" i="4" s="1"/>
  <c r="AD22" i="4"/>
  <c r="AD23" i="4"/>
  <c r="AD41" i="4"/>
  <c r="AD35" i="4"/>
  <c r="AD31" i="3"/>
  <c r="AD55" i="4"/>
  <c r="AD56" i="4"/>
  <c r="AD53" i="4"/>
  <c r="N34" i="3"/>
  <c r="C7" i="3"/>
  <c r="AD22" i="3"/>
  <c r="AD26" i="3"/>
  <c r="AD21" i="3"/>
  <c r="AD25" i="3"/>
  <c r="AD29" i="3"/>
  <c r="AD23" i="3"/>
  <c r="AD28" i="3"/>
  <c r="AD30" i="3"/>
  <c r="H34" i="3"/>
  <c r="I34" i="3"/>
  <c r="J34" i="3"/>
  <c r="K34" i="3"/>
  <c r="L34" i="3"/>
  <c r="M34" i="3"/>
  <c r="O34" i="3"/>
  <c r="P34" i="3"/>
  <c r="I29" i="39" l="1"/>
  <c r="I30" i="39" s="1"/>
  <c r="E29" i="39"/>
  <c r="E30" i="39" s="1"/>
  <c r="J29" i="39"/>
  <c r="J30" i="39" s="1"/>
  <c r="K29" i="39"/>
  <c r="K30" i="39" s="1"/>
  <c r="L29" i="39"/>
  <c r="L30" i="39" s="1"/>
  <c r="B16" i="39"/>
  <c r="C21" i="38" s="1"/>
  <c r="F29" i="39"/>
  <c r="F30" i="39" s="1"/>
  <c r="B15" i="39"/>
  <c r="H29" i="39"/>
  <c r="H30" i="39" s="1"/>
  <c r="D22" i="39"/>
  <c r="D23" i="39" s="1"/>
  <c r="D29" i="39" s="1"/>
  <c r="D30" i="39" s="1"/>
  <c r="AD19" i="4"/>
  <c r="C22" i="39"/>
  <c r="C23" i="39" s="1"/>
  <c r="C29" i="39" s="1"/>
  <c r="C30" i="39" s="1"/>
  <c r="G23" i="39"/>
  <c r="C11" i="4"/>
  <c r="C8" i="4"/>
  <c r="C11" i="3"/>
  <c r="C9" i="4"/>
  <c r="C8" i="3"/>
  <c r="N16" i="39" l="1"/>
  <c r="B22" i="39"/>
  <c r="B23" i="39"/>
  <c r="E21" i="38" s="1"/>
  <c r="G29" i="39"/>
  <c r="AD21" i="4"/>
  <c r="C5" i="4" s="1"/>
  <c r="C12" i="4" s="1"/>
  <c r="N23" i="39" l="1"/>
  <c r="B10" i="42"/>
  <c r="E12" i="4"/>
  <c r="G30" i="39"/>
  <c r="B29" i="39"/>
  <c r="C6" i="3"/>
  <c r="C10" i="3"/>
  <c r="C5" i="3"/>
  <c r="C9" i="3"/>
  <c r="B30" i="39" l="1"/>
  <c r="C12" i="3"/>
  <c r="AD19" i="3"/>
  <c r="E12" i="3" l="1"/>
  <c r="A21" i="38"/>
  <c r="B11" i="42" s="1"/>
  <c r="E28" i="38"/>
  <c r="B12" i="42" l="1"/>
  <c r="G28" i="38"/>
  <c r="C28" i="38"/>
  <c r="A28" i="38" s="1"/>
  <c r="N30" i="39" s="1"/>
  <c r="N29" i="39"/>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<sst xmlns="http://schemas.openxmlformats.org/spreadsheetml/2006/main" count="1542" uniqueCount="660">
  <si>
    <t>Using the spreadsheet</t>
  </si>
  <si>
    <t>The cells are color-coded to guide the user. Captions are on the sheets where data entry is required.</t>
  </si>
  <si>
    <t>Colour code</t>
  </si>
  <si>
    <t>Enter data</t>
  </si>
  <si>
    <t>Calculated data</t>
  </si>
  <si>
    <t>Select an option</t>
  </si>
  <si>
    <t>Please provide additional information</t>
  </si>
  <si>
    <t>Structure</t>
  </si>
  <si>
    <t>The spreadsheet is divided into tabs according to its contents and purposes</t>
  </si>
  <si>
    <t>Provides an overview of the spreadsheet for monitoring and reporting GHG avoided during the project's operation</t>
  </si>
  <si>
    <t>Summary</t>
  </si>
  <si>
    <t>Reference emissions</t>
  </si>
  <si>
    <t>Contains data and calculation of greenhouse gas emissions related to the reference scenario, and data traceability information.</t>
  </si>
  <si>
    <t>Contains data and calculation of greenhouse gas emissions related to the project activity, and data traceability information.</t>
  </si>
  <si>
    <t>Provides all the conversion and emission factors used in the calculations performed in this tool. Applicants may adopt different values to those proposed, as long as supported with the adequate evidence and monitoring plan.</t>
  </si>
  <si>
    <t/>
  </si>
  <si>
    <t>Assumptions</t>
  </si>
  <si>
    <t>Contains all the qualitative and quantitative assumptions adopted by the applicant in support of their submission.</t>
  </si>
  <si>
    <t>Example GHG</t>
  </si>
  <si>
    <t>Illustrates the application of the methodology for a hypothetical example.</t>
  </si>
  <si>
    <t>Definitions</t>
  </si>
  <si>
    <t>General information</t>
  </si>
  <si>
    <t>Comment</t>
  </si>
  <si>
    <t>Sector</t>
  </si>
  <si>
    <t>Absolute GHG Emissions Avoidance</t>
  </si>
  <si>
    <t>Net absolute GHG emissions avoided due to operation of the project during the first 10 years of operation, in tCO2e.</t>
  </si>
  <si>
    <t>=</t>
  </si>
  <si>
    <t>-</t>
  </si>
  <si>
    <t>Ref</t>
  </si>
  <si>
    <t>Relative GHG Emissions Avoidance</t>
  </si>
  <si>
    <t>Relative GHG emissions avoided due to operation of the project during the first 10 years of operation, in percent.</t>
  </si>
  <si>
    <t>÷</t>
  </si>
  <si>
    <t>Description</t>
  </si>
  <si>
    <t>Value</t>
  </si>
  <si>
    <t>Data unit</t>
  </si>
  <si>
    <t>Row Labels</t>
  </si>
  <si>
    <t>Sum of t CO2e</t>
  </si>
  <si>
    <t>Grand Total</t>
  </si>
  <si>
    <t>Projected operational data</t>
  </si>
  <si>
    <t>GHG Emissions</t>
  </si>
  <si>
    <t xml:space="preserve">Data traceability </t>
  </si>
  <si>
    <t>Source</t>
  </si>
  <si>
    <t xml:space="preserve">Parameter monitored </t>
  </si>
  <si>
    <t>Unit of measure</t>
  </si>
  <si>
    <t>Year 1</t>
  </si>
  <si>
    <t>Year 2</t>
  </si>
  <si>
    <t>Year 3</t>
  </si>
  <si>
    <t>Year 4</t>
  </si>
  <si>
    <t>Year 5</t>
  </si>
  <si>
    <t>Year 6</t>
  </si>
  <si>
    <t>Year 7</t>
  </si>
  <si>
    <t>Year 8</t>
  </si>
  <si>
    <t>Year 9</t>
  </si>
  <si>
    <t>Year 10</t>
  </si>
  <si>
    <t>Comments</t>
  </si>
  <si>
    <t>t CO2e / [unit of measure]</t>
  </si>
  <si>
    <t>t CO2e</t>
  </si>
  <si>
    <t>Area / Department responsible for collection and archiving</t>
  </si>
  <si>
    <t>Data source</t>
  </si>
  <si>
    <r>
      <rPr>
        <sz val="10"/>
        <color rgb="FFFFFFFF"/>
        <rFont val="Arial"/>
        <family val="2"/>
      </rPr>
      <t xml:space="preserve"> If applicable,</t>
    </r>
    <r>
      <rPr>
        <b/>
        <sz val="10"/>
        <color rgb="FFFFFFFF"/>
        <rFont val="Arial"/>
        <family val="2"/>
      </rPr>
      <t xml:space="preserve"> equipment used for monitoring, including details on accuracy and calibration</t>
    </r>
  </si>
  <si>
    <t>Monitoring frequency</t>
  </si>
  <si>
    <t>QA/QC Procedures</t>
  </si>
  <si>
    <t xml:space="preserve">Additional description of the monitoring system </t>
  </si>
  <si>
    <t>Reliability</t>
  </si>
  <si>
    <t>Primary Data</t>
  </si>
  <si>
    <t>Unit</t>
  </si>
  <si>
    <t>t CO2e / [unit]</t>
  </si>
  <si>
    <t>Natural gas</t>
  </si>
  <si>
    <t>Gasoline</t>
  </si>
  <si>
    <t>Data / Parameter</t>
  </si>
  <si>
    <t>Proposed value</t>
  </si>
  <si>
    <t>Source of data</t>
  </si>
  <si>
    <t>Assumption / Comment</t>
  </si>
  <si>
    <t>Area / Department responsible</t>
  </si>
  <si>
    <t>Brief description</t>
  </si>
  <si>
    <t>Default factors</t>
  </si>
  <si>
    <t>Assumption</t>
  </si>
  <si>
    <t>Alternative factors</t>
  </si>
  <si>
    <t> </t>
  </si>
  <si>
    <t>[add or exclude rows and columns, as needed]</t>
  </si>
  <si>
    <t>Please complete</t>
  </si>
  <si>
    <t>Quantitative assumptions</t>
  </si>
  <si>
    <t>Data / Assumption</t>
  </si>
  <si>
    <t>Basis or source of the assumption</t>
  </si>
  <si>
    <r>
      <t xml:space="preserve">Hyperlink to the original source, </t>
    </r>
    <r>
      <rPr>
        <sz val="10"/>
        <color rgb="FFFFFFFF"/>
        <rFont val="Arial"/>
        <family val="2"/>
      </rPr>
      <t>if applicable</t>
    </r>
  </si>
  <si>
    <t>Brief description of the monitoring plan</t>
  </si>
  <si>
    <t>%</t>
  </si>
  <si>
    <t>Qualitative assumptions</t>
  </si>
  <si>
    <t>Version</t>
  </si>
  <si>
    <t>Publication date</t>
  </si>
  <si>
    <t>Changes</t>
  </si>
  <si>
    <t>v1.0</t>
  </si>
  <si>
    <t>Total</t>
  </si>
  <si>
    <t>Energy</t>
  </si>
  <si>
    <t>TJ/MWh</t>
  </si>
  <si>
    <t>Conversion factor</t>
  </si>
  <si>
    <t>Applies to all fuels</t>
  </si>
  <si>
    <t>GJ/MJ</t>
  </si>
  <si>
    <r>
      <t xml:space="preserve">Applicants are expected to provide detailed, complete and transparent documentation of the parameters used in the calculations and data sources. This tab is reserved for the documentation of the methods, activity data,  processes, systems, assumptions and criteria for definition of boundaries (if applicable), reference years (for estimates), quantification methods, emission factors, conversion factors and any other parameters used in the completion of this application. Bibliographical data shall also be properly referenced, if used. A transparent documentation of such assumptions is crucial to ensure the quality and credibility of the projected operation data. If information is not credible, or fails to be effectively communicated, it will not have value. Therefore, it is the applicants' interest to  ensure the quality of these components at every level of their application.
</t>
    </r>
    <r>
      <rPr>
        <i/>
        <sz val="11"/>
        <color theme="1"/>
        <rFont val="Arial"/>
        <family val="2"/>
      </rPr>
      <t xml:space="preserve">Transparency relates to the degree to which information on the processes, procedures, assumptions, and limitations of the GHG quantification are disclosed in a clear, factual, neutral, and understandable manner based on clear documentation and archives (i.e., an audit trail). Information needs to be recorded, compiled, and analysed in a way that enables internal reviewers and external verifiers to attest to its credibility. Specific exclusions or inclusions need to be clearly identified and justified, assumptions disclosed, and appropriate references provided for the methodologies applied and the data sources used. The information should be sufficient to enable a third party to derive the same results if provided with the same source data. </t>
    </r>
    <r>
      <rPr>
        <sz val="11"/>
        <color theme="1"/>
        <rFont val="Arial"/>
        <family val="2"/>
      </rPr>
      <t xml:space="preserve"> (GHG Accounting Protocol)</t>
    </r>
  </si>
  <si>
    <t>Conversion factors | Parameters not to be monitored</t>
  </si>
  <si>
    <t>Reference emissions calculation</t>
  </si>
  <si>
    <t>km</t>
  </si>
  <si>
    <t>Multiplier</t>
  </si>
  <si>
    <t xml:space="preserve">Project emissions calculation.  </t>
  </si>
  <si>
    <t>Please insert estimated emissions</t>
  </si>
  <si>
    <t>Jet A1 kerosene</t>
  </si>
  <si>
    <t>Aviation gasoline</t>
  </si>
  <si>
    <t>Please specify</t>
  </si>
  <si>
    <t>Estimated GHG emissions intensity to deliver the transportation services in the project scenario</t>
  </si>
  <si>
    <r>
      <t xml:space="preserve">tCO2e / functonal unit for the principal product  </t>
    </r>
    <r>
      <rPr>
        <i/>
        <sz val="10"/>
        <color theme="0" tint="-0.34998626667073579"/>
        <rFont val="Arial"/>
        <family val="2"/>
      </rPr>
      <t>[Please replace with adequate unit]</t>
    </r>
  </si>
  <si>
    <t>The relative GHG emission avoidance is expressed in percent.</t>
  </si>
  <si>
    <t>TOT</t>
  </si>
  <si>
    <t>Total reference emissions per year</t>
  </si>
  <si>
    <t>Please verify that the horizontal sum per year and the vertical sum per contribution yield the same result as the grand total in the pivot table</t>
  </si>
  <si>
    <t>Adjusted relative GHG emission avoidance:</t>
  </si>
  <si>
    <t>Net carbon removals</t>
  </si>
  <si>
    <t>Summary per year</t>
  </si>
  <si>
    <t>n/a</t>
  </si>
  <si>
    <t>Total project emissions per year</t>
  </si>
  <si>
    <r>
      <t>Proj</t>
    </r>
    <r>
      <rPr>
        <vertAlign val="subscript"/>
        <sz val="11"/>
        <color rgb="FF000000"/>
        <rFont val="Arial"/>
        <family val="2"/>
      </rPr>
      <t>year</t>
    </r>
  </si>
  <si>
    <t>GHG emission factor for combustion of maritime reference fuel oil</t>
  </si>
  <si>
    <t>Calculation based on data reported for the year 2020 under Regulation 2015/757 on the monitoring, reporting and verification of carbon dioxide emissions from maritime transport</t>
  </si>
  <si>
    <t>GHG emission factor due to the combustion of jet A-1 kerosene</t>
  </si>
  <si>
    <t>GHG emission factor for the combustion of aviation gasoline</t>
  </si>
  <si>
    <t>GHG emission factor for combustion of natural gas in mobile sources</t>
  </si>
  <si>
    <t>GHG emission factor for combustion of liquefied petroleum gas in mobile sources</t>
  </si>
  <si>
    <t>GHG emission factor for the combustion of gasoline in mobile sources</t>
  </si>
  <si>
    <t>GHG emission factor for combustion of diesel B0 in road transport</t>
  </si>
  <si>
    <t xml:space="preserve">Based on the most conservative values for combustion of biomass-derived fuels in mobile sources </t>
  </si>
  <si>
    <t xml:space="preserve">GHG emission factor for consumption of hydrogen </t>
  </si>
  <si>
    <t>See Table 1.4</t>
  </si>
  <si>
    <t>See Table 1.3</t>
  </si>
  <si>
    <t>EU Regulation on the use of renewable and low-carbon fuels in maritime transport</t>
  </si>
  <si>
    <t>See section 1.1.1.1 for the definition of RFNBOs under the MOB category</t>
  </si>
  <si>
    <t>See section 1.1.1.1 for the definition of low-carbon fuels under the MOB category</t>
  </si>
  <si>
    <t>GHG emission factor for combustion of ammonia not qualifying as biomass-derived fuel, RFNBO, or low-carbon fuel</t>
  </si>
  <si>
    <t>Commission implementing Regulation (EU) 2021/447 of 12 March 2021</t>
  </si>
  <si>
    <t xml:space="preserve">Benchmark value for 2021-2025 </t>
  </si>
  <si>
    <t>GHG emission factor for combustion of methanol not qualifying as biomass-derived fuel, RFNBO, or low-carbon fuel</t>
  </si>
  <si>
    <t xml:space="preserve">Regulation (EU) on the use of renewable and low-carbon fuels in maritime transport </t>
  </si>
  <si>
    <t>GHG emission factor for combustion of liquefied natural gas not qualifying as low-carbon gas</t>
  </si>
  <si>
    <t>GHG emission factor for combustion of marine diesel oil</t>
  </si>
  <si>
    <t>Energy efficiency ratio for a battery and catenary electric vehicle compared to a diesel ICE</t>
  </si>
  <si>
    <t>By assumption, assuming a three times higher efficiency of battery electric vehicles compared to combustion engines</t>
  </si>
  <si>
    <t>For hybrid engines, the efficiency ratio and the corresponding data source should be provided by the applicant and credibly justified and referenced.</t>
  </si>
  <si>
    <t>Energy efficiency ratio for a fuel-cell electrical vehicle compared to a diesel ICE</t>
  </si>
  <si>
    <t>By assumption, assuming a 1.75 times higher efficiency of fuel-cell electric vehicles compared to combustion engines.</t>
  </si>
  <si>
    <t>For other types of innovative hydrogen engines, the efficiency ratio and the corresponding data source should be provided by the applicant and credibly justified and referenced.</t>
  </si>
  <si>
    <t>100-year global warming potential of black carbon</t>
  </si>
  <si>
    <t>Bond et al. (2013): Bounding the role of black carbon in the climate system: A scientific assessment. Journal of Geo-physical Research: Atmospheres, 118, 5380–5552, doi:10.1002/jgrd.50171,</t>
  </si>
  <si>
    <t>No official EU regulation on black carbon in place. Therefore, the scientific source usually referenced (for instance by the Fourth IMO GHG Study and the ICCT) is used here.</t>
  </si>
  <si>
    <t>km / year</t>
  </si>
  <si>
    <t>Annual average distance travelled by an aircraft submodel “general aviation”, in km.</t>
  </si>
  <si>
    <t>European Union Aviation Safety Agency. Environmental Labelling for Aviation. Product Environmental Footprint Category Rules v1 and v2</t>
  </si>
  <si>
    <t>Estimated based on the product of the Average annual number of flights (taking into account assumed operations, forecasted maintenance, and expected downtime) and the average flight distance (taking into account average historical scheduled flights distance for this type of aircraft). Reference aircraft C208</t>
  </si>
  <si>
    <t>Annual average distance travelled by an aircraft submodel “turboprop”, in km.</t>
  </si>
  <si>
    <t>As above. Reference aircraft AT75</t>
  </si>
  <si>
    <t>Annual average distance travelled by an aircraft submodel “regional”, in km.</t>
  </si>
  <si>
    <t>As above. Reference aircraft E190</t>
  </si>
  <si>
    <t>Annual average distance travelled by an aircraft submodel “single-aisle or narrow-body”, in km.</t>
  </si>
  <si>
    <t>As above. Reference aircraft A320</t>
  </si>
  <si>
    <t>Annual average distance travelled by an aircraft submodel “twin-aisle or wide body”, in km.</t>
  </si>
  <si>
    <t>As above. Reference aircraft B77W</t>
  </si>
  <si>
    <t>Km / year</t>
  </si>
  <si>
    <t>Average distance sailed by ships per year for various maritime transportation options</t>
  </si>
  <si>
    <t>To be used in reference calculation and as default for project calculation</t>
  </si>
  <si>
    <t>Average distance driven by cars in the EU per year</t>
  </si>
  <si>
    <t>For other types of vehicles, individual data and data source should be provided by the applicant and duly justified and referenced.</t>
  </si>
  <si>
    <t>Average fuel consumption per distance for passenger cars</t>
  </si>
  <si>
    <t>IEA, 2021. Global Fuel Economy Initiative 2021. Fuel economy in the European Union.</t>
  </si>
  <si>
    <t>Average fuel consumption per distance for on-road light duty trucks</t>
  </si>
  <si>
    <t>Average fuel consumption per distance for on-road heavy duty vehicles</t>
  </si>
  <si>
    <t>JRC, 2021. CO2 emissions of the European heavy-duty vehicle fleet and ICCT, 2018. Comparison of fuel consumption and emissions for representative heavyduty vehicles in Europe</t>
  </si>
  <si>
    <t>TJ / km</t>
  </si>
  <si>
    <t>Average fuel consumption per distance for various maritime transportation options</t>
  </si>
  <si>
    <t>Average fuel consumption per distance for aircraft submodel “general aviation”</t>
  </si>
  <si>
    <t>Small emitters tool - For traffic emissions 2023</t>
  </si>
  <si>
    <t>Reference aircraft type C208. 95km added.</t>
  </si>
  <si>
    <t>Average fuel consumption per distance for aircraft submodel “turboprop”</t>
  </si>
  <si>
    <t>Reference aircraft type AT75. 95km added.</t>
  </si>
  <si>
    <t>Average fuel consumption per distance for aircraft submodel “regional jet”</t>
  </si>
  <si>
    <t>Reference aircraft type E190. 95km added.</t>
  </si>
  <si>
    <t>Average fuel consumption per distance for aircraft submodel “single aisle or narrow body”</t>
  </si>
  <si>
    <t>Reference aircraft type A320. 95km added.</t>
  </si>
  <si>
    <t>Average fuel consumption per distance for aircraft submodel “twin aisle or wide body”</t>
  </si>
  <si>
    <t>Reference aircraft type B77W. 95km added.</t>
  </si>
  <si>
    <t>Absolute GHG emission avoidance</t>
  </si>
  <si>
    <t>Relative GHG emission avoidance</t>
  </si>
  <si>
    <t>GHG emissions due to the use of one or more sources of energy in the various modes of transportation, for the delivery of the same transport services provided by the innovative project.</t>
  </si>
  <si>
    <r>
      <t>Ref</t>
    </r>
    <r>
      <rPr>
        <vertAlign val="subscript"/>
        <sz val="10"/>
        <color theme="1"/>
        <rFont val="Arial"/>
        <family val="2"/>
      </rPr>
      <t xml:space="preserve">t,ene </t>
    </r>
    <r>
      <rPr>
        <sz val="10"/>
        <color theme="1"/>
        <rFont val="Arial"/>
        <family val="2"/>
      </rPr>
      <t>or</t>
    </r>
    <r>
      <rPr>
        <vertAlign val="subscript"/>
        <sz val="10"/>
        <color theme="1"/>
        <rFont val="Arial"/>
        <family val="2"/>
      </rPr>
      <t xml:space="preserve"> </t>
    </r>
    <r>
      <rPr>
        <sz val="10"/>
        <color theme="1"/>
        <rFont val="Arial"/>
        <family val="2"/>
      </rPr>
      <t>Ref</t>
    </r>
    <r>
      <rPr>
        <vertAlign val="subscript"/>
        <sz val="10"/>
        <color theme="1"/>
        <rFont val="Arial"/>
        <family val="2"/>
      </rPr>
      <t>t,ene,unit</t>
    </r>
  </si>
  <si>
    <t>Fugitive GHG emissions due to intentional (venting) or non-intentional (leakage) releases of gases, such of as methane, that will occur in the absence of the project activity due to maritime or road transportation activities</t>
  </si>
  <si>
    <r>
      <t>Ref</t>
    </r>
    <r>
      <rPr>
        <vertAlign val="subscript"/>
        <sz val="10"/>
        <color theme="1"/>
        <rFont val="Arial"/>
        <family val="2"/>
      </rPr>
      <t xml:space="preserve">t,fug </t>
    </r>
    <r>
      <rPr>
        <sz val="10"/>
        <color theme="1"/>
        <rFont val="Arial"/>
        <family val="2"/>
      </rPr>
      <t>or Ref</t>
    </r>
    <r>
      <rPr>
        <vertAlign val="subscript"/>
        <sz val="10"/>
        <color theme="1"/>
        <rFont val="Arial"/>
        <family val="2"/>
      </rPr>
      <t>t,fug,unit</t>
    </r>
  </si>
  <si>
    <t>Additional non-CO2 climate impacts from aviation and maritime activities that would occur in the absence of the project</t>
  </si>
  <si>
    <r>
      <t>Ref</t>
    </r>
    <r>
      <rPr>
        <vertAlign val="subscript"/>
        <sz val="10"/>
        <color theme="1"/>
        <rFont val="Arial"/>
        <family val="2"/>
      </rPr>
      <t xml:space="preserve">t,AddnonCO2 </t>
    </r>
    <r>
      <rPr>
        <sz val="10"/>
        <color theme="1"/>
        <rFont val="Arial"/>
        <family val="2"/>
      </rPr>
      <t>or Ref</t>
    </r>
    <r>
      <rPr>
        <vertAlign val="subscript"/>
        <sz val="10"/>
        <color theme="1"/>
        <rFont val="Arial"/>
        <family val="2"/>
      </rPr>
      <t>t,AddnonCO2,unit</t>
    </r>
  </si>
  <si>
    <t xml:space="preserve">GHG emissions due to the energy use in the supporting infrastructure for aviation and maritime activities, for the delivery of the same transport services provided by the innovative project. This includes combustion of fossil or other fuels, use of electricity, that in the absence of the project activity would be consumed in the infrastructure  that support the operation of the journeys covered by the project </t>
  </si>
  <si>
    <r>
      <t>Ref</t>
    </r>
    <r>
      <rPr>
        <vertAlign val="subscript"/>
        <sz val="10"/>
        <color theme="1"/>
        <rFont val="Arial"/>
        <family val="2"/>
      </rPr>
      <t>infra,ene</t>
    </r>
  </si>
  <si>
    <r>
      <t>Proj</t>
    </r>
    <r>
      <rPr>
        <vertAlign val="subscript"/>
        <sz val="10"/>
        <color theme="1"/>
        <rFont val="Arial"/>
        <family val="2"/>
      </rPr>
      <t>t,ene</t>
    </r>
    <r>
      <rPr>
        <sz val="10"/>
        <color theme="1"/>
        <rFont val="Arial"/>
        <family val="2"/>
      </rPr>
      <t xml:space="preserve"> or Proj</t>
    </r>
    <r>
      <rPr>
        <vertAlign val="subscript"/>
        <sz val="10"/>
        <color theme="1"/>
        <rFont val="Arial"/>
        <family val="2"/>
      </rPr>
      <t>t,ene,unit</t>
    </r>
  </si>
  <si>
    <t>GHG emissions due to the energy use that will be consumed in aviation, maritime or road transportation activity proposed by the project. This includes their share in blends</t>
  </si>
  <si>
    <t>Fugitive emissions due to intentional (venting) or non-intentional (leakage) releases of gases, such of as methane, that will occur in the proposed in the project activity due to maritime or road transportation activities</t>
  </si>
  <si>
    <r>
      <t>Proj</t>
    </r>
    <r>
      <rPr>
        <vertAlign val="subscript"/>
        <sz val="10"/>
        <color theme="1"/>
        <rFont val="Arial"/>
        <family val="2"/>
      </rPr>
      <t xml:space="preserve">t,fug </t>
    </r>
    <r>
      <rPr>
        <sz val="10"/>
        <color theme="1"/>
        <rFont val="Arial"/>
        <family val="2"/>
      </rPr>
      <t>or</t>
    </r>
    <r>
      <rPr>
        <vertAlign val="subscript"/>
        <sz val="10"/>
        <color theme="1"/>
        <rFont val="Arial"/>
        <family val="2"/>
      </rPr>
      <t xml:space="preserve"> </t>
    </r>
    <r>
      <rPr>
        <sz val="10"/>
        <color theme="1"/>
        <rFont val="Arial"/>
        <family val="2"/>
      </rPr>
      <t>Proj</t>
    </r>
    <r>
      <rPr>
        <vertAlign val="subscript"/>
        <sz val="10"/>
        <color theme="1"/>
        <rFont val="Arial"/>
        <family val="2"/>
      </rPr>
      <t>t,fug,unit</t>
    </r>
  </si>
  <si>
    <t>Additional non-CO2 climate impacts from aviation and maritime activities that will occur in the project scenario</t>
  </si>
  <si>
    <r>
      <t>Proj</t>
    </r>
    <r>
      <rPr>
        <vertAlign val="subscript"/>
        <sz val="10"/>
        <color theme="1"/>
        <rFont val="Arial"/>
        <family val="2"/>
      </rPr>
      <t>t,nonCO2</t>
    </r>
    <r>
      <rPr>
        <sz val="10"/>
        <color theme="1"/>
        <rFont val="Arial"/>
        <family val="2"/>
      </rPr>
      <t>. or Proj</t>
    </r>
    <r>
      <rPr>
        <vertAlign val="subscript"/>
        <sz val="10"/>
        <color theme="1"/>
        <rFont val="Arial"/>
        <family val="2"/>
      </rPr>
      <t>t, nonCO2,unit</t>
    </r>
  </si>
  <si>
    <t>GHG emissions due to the energy use in the supporting infrastructure for aviation and maritime activities, in the innovative project. This includes combustion of fossil or other fuels, use of electricity, that is proposed to be consumed in the infrastructure in the project activity to support the operation of the journeys covered by the project</t>
  </si>
  <si>
    <r>
      <t>Proj</t>
    </r>
    <r>
      <rPr>
        <vertAlign val="subscript"/>
        <sz val="10"/>
        <color theme="1"/>
        <rFont val="Arial"/>
        <family val="2"/>
      </rPr>
      <t>infra,ene</t>
    </r>
  </si>
  <si>
    <t>2006 IPCC Guidelines for National Greenhouse Gas Inventories. Volume 2. (EF) and IPCC, 2013: Climate Change 2013: The Physical Science Basis. Contribution of Working Group I to the Fifth Assessment Report of the Intergovernmental Panel on Climate Change (GWP)</t>
  </si>
  <si>
    <r>
      <t>EF</t>
    </r>
    <r>
      <rPr>
        <vertAlign val="subscript"/>
        <sz val="10"/>
        <rFont val="Arial"/>
        <family val="2"/>
      </rPr>
      <t>MRF</t>
    </r>
  </si>
  <si>
    <r>
      <t>tonne CO</t>
    </r>
    <r>
      <rPr>
        <vertAlign val="subscript"/>
        <sz val="10"/>
        <rFont val="Arial"/>
        <family val="2"/>
      </rPr>
      <t>2</t>
    </r>
    <r>
      <rPr>
        <sz val="10"/>
        <rFont val="Arial"/>
        <family val="2"/>
      </rPr>
      <t>e/TJ</t>
    </r>
  </si>
  <si>
    <r>
      <t>EF</t>
    </r>
    <r>
      <rPr>
        <vertAlign val="subscript"/>
        <sz val="10"/>
        <rFont val="Arial"/>
        <family val="2"/>
      </rPr>
      <t>jetA1</t>
    </r>
  </si>
  <si>
    <r>
      <t>EF</t>
    </r>
    <r>
      <rPr>
        <vertAlign val="subscript"/>
        <sz val="10"/>
        <rFont val="Arial"/>
        <family val="2"/>
      </rPr>
      <t>CO2,jetA1</t>
    </r>
  </si>
  <si>
    <r>
      <t>CO</t>
    </r>
    <r>
      <rPr>
        <vertAlign val="subscript"/>
        <sz val="10"/>
        <rFont val="Arial"/>
        <family val="2"/>
      </rPr>
      <t xml:space="preserve">2 </t>
    </r>
    <r>
      <rPr>
        <sz val="10"/>
        <rFont val="Arial"/>
        <family val="2"/>
      </rPr>
      <t>emission factor for the combustion of jet A-1 kerosene</t>
    </r>
  </si>
  <si>
    <r>
      <t>For use in the calculation of additional non-CO</t>
    </r>
    <r>
      <rPr>
        <vertAlign val="subscript"/>
        <sz val="10"/>
        <rFont val="Arial"/>
        <family val="2"/>
      </rPr>
      <t>2</t>
    </r>
    <r>
      <rPr>
        <sz val="10"/>
        <rFont val="Arial"/>
        <family val="2"/>
      </rPr>
      <t xml:space="preserve"> climate impacts only</t>
    </r>
  </si>
  <si>
    <r>
      <t>EF</t>
    </r>
    <r>
      <rPr>
        <vertAlign val="subscript"/>
        <sz val="10"/>
        <rFont val="Arial"/>
        <family val="2"/>
      </rPr>
      <t>avgas</t>
    </r>
  </si>
  <si>
    <r>
      <t>Based on the most conservative EF for CH</t>
    </r>
    <r>
      <rPr>
        <vertAlign val="subscript"/>
        <sz val="10"/>
        <rFont val="Arial"/>
        <family val="2"/>
      </rPr>
      <t>4</t>
    </r>
    <r>
      <rPr>
        <sz val="10"/>
        <rFont val="Arial"/>
        <family val="2"/>
      </rPr>
      <t xml:space="preserve"> and/or N</t>
    </r>
    <r>
      <rPr>
        <vertAlign val="subscript"/>
        <sz val="10"/>
        <rFont val="Arial"/>
        <family val="2"/>
      </rPr>
      <t>2</t>
    </r>
    <r>
      <rPr>
        <sz val="10"/>
        <rFont val="Arial"/>
        <family val="2"/>
      </rPr>
      <t>O</t>
    </r>
  </si>
  <si>
    <r>
      <t>EF</t>
    </r>
    <r>
      <rPr>
        <vertAlign val="subscript"/>
        <sz val="10"/>
        <rFont val="Arial"/>
        <family val="2"/>
      </rPr>
      <t>diesel</t>
    </r>
  </si>
  <si>
    <r>
      <t>EF</t>
    </r>
    <r>
      <rPr>
        <vertAlign val="subscript"/>
        <sz val="10"/>
        <rFont val="Arial"/>
        <family val="2"/>
      </rPr>
      <t>bio</t>
    </r>
  </si>
  <si>
    <r>
      <t>Non-CO</t>
    </r>
    <r>
      <rPr>
        <vertAlign val="subscript"/>
        <sz val="10"/>
        <rFont val="Arial"/>
        <family val="2"/>
      </rPr>
      <t>2</t>
    </r>
    <r>
      <rPr>
        <sz val="10"/>
        <rFont val="Arial"/>
        <family val="2"/>
      </rPr>
      <t xml:space="preserve"> GHG emission factor for the combustion of biomass-derived fuels in mobile sources </t>
    </r>
  </si>
  <si>
    <r>
      <t>EF</t>
    </r>
    <r>
      <rPr>
        <vertAlign val="subscript"/>
        <sz val="10"/>
        <rFont val="Arial"/>
        <family val="2"/>
      </rPr>
      <t>H2</t>
    </r>
  </si>
  <si>
    <r>
      <t>EF</t>
    </r>
    <r>
      <rPr>
        <vertAlign val="subscript"/>
        <sz val="10"/>
        <rFont val="Arial"/>
        <family val="2"/>
      </rPr>
      <t>elec</t>
    </r>
  </si>
  <si>
    <r>
      <t>GHG emission factor for electricity from the grid for both EU and non-EU countries</t>
    </r>
    <r>
      <rPr>
        <sz val="10"/>
        <rFont val="Arial"/>
        <family val="2"/>
      </rPr>
      <t> </t>
    </r>
  </si>
  <si>
    <r>
      <t>EF</t>
    </r>
    <r>
      <rPr>
        <vertAlign val="subscript"/>
        <sz val="10"/>
        <rFont val="Arial"/>
        <family val="2"/>
      </rPr>
      <t>RFNBO</t>
    </r>
  </si>
  <si>
    <r>
      <t>Non-CO</t>
    </r>
    <r>
      <rPr>
        <vertAlign val="subscript"/>
        <sz val="10"/>
        <rFont val="Arial"/>
        <family val="2"/>
      </rPr>
      <t>2</t>
    </r>
    <r>
      <rPr>
        <sz val="10"/>
        <rFont val="Arial"/>
        <family val="2"/>
      </rPr>
      <t xml:space="preserve"> GHG emission factor for combustion of renewable fuels of non-biological origin (RFNBO) other than hydrogen </t>
    </r>
  </si>
  <si>
    <r>
      <t>Non-CO</t>
    </r>
    <r>
      <rPr>
        <vertAlign val="subscript"/>
        <sz val="10"/>
        <rFont val="Arial"/>
        <family val="2"/>
      </rPr>
      <t>2</t>
    </r>
    <r>
      <rPr>
        <sz val="10"/>
        <rFont val="Arial"/>
        <family val="2"/>
      </rPr>
      <t xml:space="preserve"> GHG emission factor for combustion of low-carbon fuels </t>
    </r>
  </si>
  <si>
    <r>
      <t>EF</t>
    </r>
    <r>
      <rPr>
        <vertAlign val="subscript"/>
        <sz val="10"/>
        <rFont val="Arial"/>
        <family val="2"/>
      </rPr>
      <t>other ammonia</t>
    </r>
  </si>
  <si>
    <r>
      <t>EF</t>
    </r>
    <r>
      <rPr>
        <vertAlign val="subscript"/>
        <sz val="10"/>
        <rFont val="Arial"/>
        <family val="2"/>
      </rPr>
      <t>other methanol</t>
    </r>
  </si>
  <si>
    <r>
      <t>Including the WtT emissions for natural-gas-based methanol and the defaults for non-CO</t>
    </r>
    <r>
      <rPr>
        <vertAlign val="subscript"/>
        <sz val="10"/>
        <rFont val="Arial"/>
        <family val="2"/>
      </rPr>
      <t>2</t>
    </r>
    <r>
      <rPr>
        <sz val="10"/>
        <rFont val="Arial"/>
        <family val="2"/>
      </rPr>
      <t xml:space="preserve"> combustion emissions provided for e-methanol.</t>
    </r>
  </si>
  <si>
    <r>
      <t>EF</t>
    </r>
    <r>
      <rPr>
        <vertAlign val="subscript"/>
        <sz val="10"/>
        <rFont val="Arial"/>
        <family val="2"/>
      </rPr>
      <t>other LNG</t>
    </r>
  </si>
  <si>
    <r>
      <t>LNG slippage not included. The applicant needs to take the slippage into account under Ref</t>
    </r>
    <r>
      <rPr>
        <vertAlign val="subscript"/>
        <sz val="10"/>
        <rFont val="Arial"/>
        <family val="2"/>
      </rPr>
      <t xml:space="preserve">other </t>
    </r>
    <r>
      <rPr>
        <sz val="10"/>
        <rFont val="Arial"/>
        <family val="2"/>
      </rPr>
      <t>and Proj</t>
    </r>
    <r>
      <rPr>
        <vertAlign val="subscript"/>
        <sz val="10"/>
        <rFont val="Arial"/>
        <family val="2"/>
      </rPr>
      <t>other</t>
    </r>
    <r>
      <rPr>
        <sz val="10"/>
        <rFont val="Arial"/>
        <family val="2"/>
      </rPr>
      <t xml:space="preserve">. </t>
    </r>
  </si>
  <si>
    <r>
      <t>EF</t>
    </r>
    <r>
      <rPr>
        <vertAlign val="subscript"/>
        <sz val="10"/>
        <rFont val="Arial"/>
        <family val="2"/>
      </rPr>
      <t>MDO</t>
    </r>
  </si>
  <si>
    <r>
      <t>Calculated as the sum of CO</t>
    </r>
    <r>
      <rPr>
        <vertAlign val="subscript"/>
        <sz val="10"/>
        <rFont val="Arial"/>
        <family val="2"/>
      </rPr>
      <t>2</t>
    </r>
    <r>
      <rPr>
        <sz val="10"/>
        <rFont val="Arial"/>
        <family val="2"/>
      </rPr>
      <t>, N</t>
    </r>
    <r>
      <rPr>
        <vertAlign val="subscript"/>
        <sz val="10"/>
        <rFont val="Arial"/>
        <family val="2"/>
      </rPr>
      <t>2</t>
    </r>
    <r>
      <rPr>
        <sz val="10"/>
        <rFont val="Arial"/>
        <family val="2"/>
      </rPr>
      <t>O and CH</t>
    </r>
    <r>
      <rPr>
        <vertAlign val="subscript"/>
        <sz val="10"/>
        <rFont val="Arial"/>
        <family val="2"/>
      </rPr>
      <t>4</t>
    </r>
    <r>
      <rPr>
        <sz val="10"/>
        <rFont val="Arial"/>
        <family val="2"/>
      </rPr>
      <t xml:space="preserve"> emissions using the GWP from the Annex to the Commission Delegated Regulation supplementing Regulation (EU) 2018/1999</t>
    </r>
  </si>
  <si>
    <r>
      <t>EER</t>
    </r>
    <r>
      <rPr>
        <vertAlign val="subscript"/>
        <sz val="10"/>
        <rFont val="Arial"/>
        <family val="2"/>
      </rPr>
      <t>BEV</t>
    </r>
  </si>
  <si>
    <r>
      <t>EER</t>
    </r>
    <r>
      <rPr>
        <vertAlign val="subscript"/>
        <sz val="10"/>
        <rFont val="Arial"/>
        <family val="2"/>
      </rPr>
      <t>FCEV</t>
    </r>
  </si>
  <si>
    <r>
      <t>GWP</t>
    </r>
    <r>
      <rPr>
        <vertAlign val="subscript"/>
        <sz val="10"/>
        <rFont val="Arial"/>
        <family val="2"/>
      </rPr>
      <t>BC</t>
    </r>
  </si>
  <si>
    <r>
      <t>tonnes CO</t>
    </r>
    <r>
      <rPr>
        <vertAlign val="subscript"/>
        <sz val="10"/>
        <rFont val="Arial"/>
        <family val="2"/>
      </rPr>
      <t>2</t>
    </r>
    <r>
      <rPr>
        <sz val="10"/>
        <rFont val="Arial"/>
        <family val="2"/>
      </rPr>
      <t>e/ tonne BC</t>
    </r>
  </si>
  <si>
    <r>
      <t>D</t>
    </r>
    <r>
      <rPr>
        <vertAlign val="subscript"/>
        <sz val="10"/>
        <rFont val="Arial"/>
        <family val="2"/>
      </rPr>
      <t>ref,avi</t>
    </r>
    <r>
      <rPr>
        <sz val="10"/>
        <rFont val="Arial"/>
        <family val="2"/>
      </rPr>
      <t xml:space="preserve"> (General Aviation)</t>
    </r>
  </si>
  <si>
    <r>
      <t>D</t>
    </r>
    <r>
      <rPr>
        <vertAlign val="subscript"/>
        <sz val="10"/>
        <rFont val="Arial"/>
        <family val="2"/>
      </rPr>
      <t>ref,avi</t>
    </r>
    <r>
      <rPr>
        <sz val="10"/>
        <rFont val="Arial"/>
        <family val="2"/>
      </rPr>
      <t xml:space="preserve"> (Turboprop)</t>
    </r>
  </si>
  <si>
    <r>
      <t>D</t>
    </r>
    <r>
      <rPr>
        <vertAlign val="subscript"/>
        <sz val="10"/>
        <rFont val="Arial"/>
        <family val="2"/>
      </rPr>
      <t>ref,avi</t>
    </r>
    <r>
      <rPr>
        <sz val="10"/>
        <rFont val="Arial"/>
        <family val="2"/>
      </rPr>
      <t xml:space="preserve"> (Regional jet)</t>
    </r>
  </si>
  <si>
    <r>
      <t>D</t>
    </r>
    <r>
      <rPr>
        <vertAlign val="subscript"/>
        <sz val="10"/>
        <rFont val="Arial"/>
        <family val="2"/>
      </rPr>
      <t>ref,avi</t>
    </r>
    <r>
      <rPr>
        <sz val="10"/>
        <rFont val="Arial"/>
        <family val="2"/>
      </rPr>
      <t xml:space="preserve"> (Single-Aisle or narrow-body)</t>
    </r>
  </si>
  <si>
    <r>
      <t>D</t>
    </r>
    <r>
      <rPr>
        <vertAlign val="subscript"/>
        <sz val="10"/>
        <rFont val="Arial"/>
        <family val="2"/>
      </rPr>
      <t>ref,avi</t>
    </r>
    <r>
      <rPr>
        <sz val="10"/>
        <rFont val="Arial"/>
        <family val="2"/>
      </rPr>
      <t xml:space="preserve"> (Twin-Aisle or wide body)</t>
    </r>
  </si>
  <si>
    <r>
      <t>D</t>
    </r>
    <r>
      <rPr>
        <vertAlign val="subscript"/>
        <sz val="10"/>
        <rFont val="Arial"/>
        <family val="2"/>
      </rPr>
      <t>ref,mar</t>
    </r>
  </si>
  <si>
    <r>
      <t>D</t>
    </r>
    <r>
      <rPr>
        <vertAlign val="subscript"/>
        <sz val="10"/>
        <rFont val="Arial"/>
        <family val="2"/>
      </rPr>
      <t>ref,car</t>
    </r>
  </si>
  <si>
    <r>
      <t>SC</t>
    </r>
    <r>
      <rPr>
        <vertAlign val="subscript"/>
        <sz val="10"/>
        <rFont val="Arial"/>
        <family val="2"/>
      </rPr>
      <t>ref,r</t>
    </r>
    <r>
      <rPr>
        <sz val="10"/>
        <rFont val="Arial"/>
        <family val="2"/>
      </rPr>
      <t xml:space="preserve"> (on-road passenger cars)</t>
    </r>
  </si>
  <si>
    <r>
      <t>SC</t>
    </r>
    <r>
      <rPr>
        <vertAlign val="subscript"/>
        <sz val="10"/>
        <rFont val="Arial"/>
        <family val="2"/>
      </rPr>
      <t>ref,r</t>
    </r>
    <r>
      <rPr>
        <sz val="10"/>
        <rFont val="Arial"/>
        <family val="2"/>
      </rPr>
      <t xml:space="preserve"> (on-road light duty trucks)</t>
    </r>
  </si>
  <si>
    <r>
      <t>SC</t>
    </r>
    <r>
      <rPr>
        <vertAlign val="subscript"/>
        <sz val="10"/>
        <rFont val="Arial"/>
        <family val="2"/>
      </rPr>
      <t>ref,r</t>
    </r>
    <r>
      <rPr>
        <sz val="10"/>
        <rFont val="Arial"/>
        <family val="2"/>
      </rPr>
      <t xml:space="preserve"> (on-road HDV)</t>
    </r>
  </si>
  <si>
    <r>
      <t>SC</t>
    </r>
    <r>
      <rPr>
        <vertAlign val="subscript"/>
        <sz val="10"/>
        <rFont val="Arial"/>
        <family val="2"/>
      </rPr>
      <t>ref,m</t>
    </r>
  </si>
  <si>
    <r>
      <t>SC</t>
    </r>
    <r>
      <rPr>
        <vertAlign val="subscript"/>
        <sz val="10"/>
        <rFont val="Arial"/>
        <family val="2"/>
      </rPr>
      <t>ref,a</t>
    </r>
    <r>
      <rPr>
        <sz val="10"/>
        <rFont val="Arial"/>
        <family val="2"/>
      </rPr>
      <t xml:space="preserve"> (general aviation)</t>
    </r>
  </si>
  <si>
    <r>
      <t>SC</t>
    </r>
    <r>
      <rPr>
        <vertAlign val="subscript"/>
        <sz val="10"/>
        <rFont val="Arial"/>
        <family val="2"/>
      </rPr>
      <t xml:space="preserve">ref,a </t>
    </r>
    <r>
      <rPr>
        <sz val="10"/>
        <rFont val="Arial"/>
        <family val="2"/>
      </rPr>
      <t>(turboprop)</t>
    </r>
  </si>
  <si>
    <r>
      <t>SC</t>
    </r>
    <r>
      <rPr>
        <vertAlign val="subscript"/>
        <sz val="10"/>
        <rFont val="Arial"/>
        <family val="2"/>
      </rPr>
      <t xml:space="preserve">ref,a </t>
    </r>
    <r>
      <rPr>
        <sz val="10"/>
        <rFont val="Arial"/>
        <family val="2"/>
      </rPr>
      <t>(regional jet)</t>
    </r>
  </si>
  <si>
    <r>
      <t>SC</t>
    </r>
    <r>
      <rPr>
        <vertAlign val="subscript"/>
        <sz val="10"/>
        <rFont val="Arial"/>
        <family val="2"/>
      </rPr>
      <t xml:space="preserve">ref,a </t>
    </r>
    <r>
      <rPr>
        <sz val="10"/>
        <rFont val="Arial"/>
        <family val="2"/>
      </rPr>
      <t>(single aisle or narrow body)</t>
    </r>
  </si>
  <si>
    <r>
      <t>SC</t>
    </r>
    <r>
      <rPr>
        <vertAlign val="subscript"/>
        <sz val="10"/>
        <rFont val="Arial"/>
        <family val="2"/>
      </rPr>
      <t xml:space="preserve">ref,a </t>
    </r>
    <r>
      <rPr>
        <sz val="10"/>
        <rFont val="Arial"/>
        <family val="2"/>
      </rPr>
      <t>(twin aisle or wide body)</t>
    </r>
  </si>
  <si>
    <t>To be derived from table 81 (pp. 446ff) in the Annex of the Fourth IMO GHG Study. Available at https://wwwcdn.imo.org/localresources/en/OurWork/Environment/Documents/Fourth%20IMO%20GHG%20Study%202020%20-%20Full%20report%20and%20annexes.pdf</t>
  </si>
  <si>
    <t>European Union Aviation Safety Agency. Environmental Labelling for Aviation. Product Environmental Footprint Category Rules v1 and v3</t>
  </si>
  <si>
    <t>European Union Aviation Safety Agency. Environmental Labelling for Aviation. Product Environmental Footprint Category Rules v1 and v4</t>
  </si>
  <si>
    <t>European Union Aviation Safety Agency. Environmental Labelling for Aviation. Product Environmental Footprint Category Rules v1 and v5</t>
  </si>
  <si>
    <t>European Union Aviation Safety Agency. Environmental Labelling for Aviation. Product Environmental Footprint Category Rules v1 and v6</t>
  </si>
  <si>
    <r>
      <t>TJ / km</t>
    </r>
    <r>
      <rPr>
        <sz val="10"/>
        <rFont val="Arial"/>
        <family val="2"/>
      </rPr>
      <t> </t>
    </r>
  </si>
  <si>
    <t>Small emitters tool - For traffic emissions 2024</t>
  </si>
  <si>
    <t>Small emitters tool - For traffic emissions 2025</t>
  </si>
  <si>
    <t>Small emitters tool - For traffic emissions 2026</t>
  </si>
  <si>
    <t>Small emitters tool - For traffic emissions 2027</t>
  </si>
  <si>
    <r>
      <t>EF</t>
    </r>
    <r>
      <rPr>
        <vertAlign val="subscript"/>
        <sz val="10"/>
        <rFont val="Arial"/>
        <family val="2"/>
      </rPr>
      <t>NG</t>
    </r>
  </si>
  <si>
    <r>
      <t>EF</t>
    </r>
    <r>
      <rPr>
        <vertAlign val="subscript"/>
        <sz val="10"/>
        <rFont val="Arial"/>
        <family val="2"/>
      </rPr>
      <t>LPG</t>
    </r>
  </si>
  <si>
    <r>
      <t>EF</t>
    </r>
    <r>
      <rPr>
        <vertAlign val="subscript"/>
        <sz val="10"/>
        <rFont val="Arial"/>
        <family val="2"/>
      </rPr>
      <t>gasoline</t>
    </r>
  </si>
  <si>
    <r>
      <t>EF</t>
    </r>
    <r>
      <rPr>
        <vertAlign val="subscript"/>
        <sz val="10"/>
        <rFont val="Arial"/>
        <family val="2"/>
      </rPr>
      <t>low-carbon fuel</t>
    </r>
  </si>
  <si>
    <t>Projects that aim to provide a transport service as their principal product</t>
  </si>
  <si>
    <t>Manufacturing of innovative aircraft, maritime vessels, road vehicles or their components</t>
  </si>
  <si>
    <r>
      <t>Ref</t>
    </r>
    <r>
      <rPr>
        <vertAlign val="subscript"/>
        <sz val="10"/>
        <color rgb="FF000000"/>
        <rFont val="Arial"/>
        <family val="2"/>
      </rPr>
      <t>t,ene</t>
    </r>
  </si>
  <si>
    <r>
      <t>Ref</t>
    </r>
    <r>
      <rPr>
        <vertAlign val="subscript"/>
        <sz val="10"/>
        <color rgb="FF000000"/>
        <rFont val="Arial"/>
        <family val="2"/>
      </rPr>
      <t>t,fug</t>
    </r>
  </si>
  <si>
    <t>Mode of transport</t>
  </si>
  <si>
    <t>t = a (aviation)</t>
  </si>
  <si>
    <r>
      <t>Ref</t>
    </r>
    <r>
      <rPr>
        <vertAlign val="subscript"/>
        <sz val="10"/>
        <color rgb="FF000000"/>
        <rFont val="Arial"/>
        <family val="2"/>
      </rPr>
      <t>infra</t>
    </r>
  </si>
  <si>
    <t>t = m (maritime)</t>
  </si>
  <si>
    <t>t = r (road transport)</t>
  </si>
  <si>
    <r>
      <t>Q</t>
    </r>
    <r>
      <rPr>
        <vertAlign val="subscript"/>
        <sz val="10"/>
        <color theme="1"/>
        <rFont val="Arial"/>
        <family val="2"/>
      </rPr>
      <t>ref,a</t>
    </r>
  </si>
  <si>
    <r>
      <t>Q</t>
    </r>
    <r>
      <rPr>
        <vertAlign val="subscript"/>
        <sz val="10"/>
        <color theme="1"/>
        <rFont val="Arial"/>
        <family val="2"/>
      </rPr>
      <t>ref,a,FF</t>
    </r>
  </si>
  <si>
    <r>
      <t>Q</t>
    </r>
    <r>
      <rPr>
        <vertAlign val="subscript"/>
        <sz val="10"/>
        <color theme="1"/>
        <rFont val="Arial"/>
        <family val="2"/>
      </rPr>
      <t>ref,m</t>
    </r>
  </si>
  <si>
    <r>
      <t>Q</t>
    </r>
    <r>
      <rPr>
        <vertAlign val="subscript"/>
        <sz val="10"/>
        <color theme="1"/>
        <rFont val="Arial"/>
        <family val="2"/>
      </rPr>
      <t>ref,r</t>
    </r>
  </si>
  <si>
    <r>
      <t>Ref</t>
    </r>
    <r>
      <rPr>
        <vertAlign val="subscript"/>
        <sz val="10"/>
        <color rgb="FF000000"/>
        <rFont val="Arial"/>
        <family val="2"/>
      </rPr>
      <t>t,AddnonCO2</t>
    </r>
  </si>
  <si>
    <r>
      <t>Q</t>
    </r>
    <r>
      <rPr>
        <vertAlign val="subscript"/>
        <sz val="10"/>
        <color theme="1"/>
        <rFont val="Arial"/>
        <family val="2"/>
      </rPr>
      <t>ref,m,BC</t>
    </r>
  </si>
  <si>
    <r>
      <t>Q</t>
    </r>
    <r>
      <rPr>
        <vertAlign val="subscript"/>
        <sz val="10"/>
        <color theme="1"/>
        <rFont val="Arial"/>
        <family val="2"/>
      </rPr>
      <t>ref,m,fug,z</t>
    </r>
  </si>
  <si>
    <r>
      <t>Q</t>
    </r>
    <r>
      <rPr>
        <vertAlign val="subscript"/>
        <sz val="10"/>
        <color theme="1"/>
        <rFont val="Arial"/>
        <family val="2"/>
      </rPr>
      <t>ref,r,fug,z</t>
    </r>
  </si>
  <si>
    <r>
      <t>Q</t>
    </r>
    <r>
      <rPr>
        <vertAlign val="subscript"/>
        <sz val="10"/>
        <color theme="1"/>
        <rFont val="Arial"/>
        <family val="2"/>
      </rPr>
      <t>ref,infra,x</t>
    </r>
  </si>
  <si>
    <t>TJ</t>
  </si>
  <si>
    <t>To be estimated by the applicant based on the total transport distances and volumes of goods and passengers and the planned operation of the corresponding reference transport fleet in the reference scenario.</t>
  </si>
  <si>
    <t xml:space="preserve">Quantity of energy used for the operation of air journeys that will be reduced and/or replaced with other energy sources in the project activity </t>
  </si>
  <si>
    <t>ton</t>
  </si>
  <si>
    <t xml:space="preserve">Quantity of conventional aviation fuel used for the operation of air journeys that will be reduced and/or replaced with other energy sources in the project activity </t>
  </si>
  <si>
    <t>Applicants may opt to decouple the calculation of non-CO2 effects of flights from the single factor of fuel use if, and only if, actual data monitored according to the Monitoring, Reporting, and Verification (MRV) framework for additional non-CO2 climate impacts for aviation under the EU ETS is available at the time of their application.</t>
  </si>
  <si>
    <r>
      <t>Ref</t>
    </r>
    <r>
      <rPr>
        <vertAlign val="subscript"/>
        <sz val="10"/>
        <color rgb="FF000000"/>
        <rFont val="Arial"/>
        <family val="2"/>
      </rPr>
      <t>year</t>
    </r>
  </si>
  <si>
    <t xml:space="preserve">Quantity of energy used for the operation of maritime journeys that will be reduced and/or replaced with other energy sources in the project activity </t>
  </si>
  <si>
    <t xml:space="preserve">Quantity of energy used for the operation of road transport journeys that will be reduced and/or replaced with other energy sources in the project activity </t>
  </si>
  <si>
    <t>Quantity of emissions of black carbon from maritime vessels in the reference scenario for the delivery of the same transport services as provided by the innovative project</t>
  </si>
  <si>
    <t>Quantity of energy type x used at infrastructure facilities that are replaced by the innovative project This may include fuels consumed at the supporting infrastructure (e.g. airports, ports )</t>
  </si>
  <si>
    <t>Energy type ("x") or Gas type ("z)</t>
  </si>
  <si>
    <t>Maritime Reference Fuel</t>
  </si>
  <si>
    <t>Black carbon</t>
  </si>
  <si>
    <t>Diesel oil</t>
  </si>
  <si>
    <t>Electricity</t>
  </si>
  <si>
    <r>
      <t>Ref</t>
    </r>
    <r>
      <rPr>
        <vertAlign val="subscript"/>
        <sz val="10"/>
        <color rgb="FF000000"/>
        <rFont val="Arial"/>
        <family val="2"/>
      </rPr>
      <t>t,ene,unit</t>
    </r>
  </si>
  <si>
    <r>
      <t>Ref</t>
    </r>
    <r>
      <rPr>
        <vertAlign val="subscript"/>
        <sz val="10"/>
        <color rgb="FF000000"/>
        <rFont val="Arial"/>
        <family val="2"/>
      </rPr>
      <t>t,AddnonCO2,unit</t>
    </r>
  </si>
  <si>
    <r>
      <t>Ref</t>
    </r>
    <r>
      <rPr>
        <vertAlign val="subscript"/>
        <sz val="10"/>
        <color rgb="FF000000"/>
        <rFont val="Arial"/>
        <family val="2"/>
      </rPr>
      <t>t,fug,unit</t>
    </r>
  </si>
  <si>
    <t>t = m (maritime) and/or t = a (aviation)</t>
  </si>
  <si>
    <r>
      <t>SC</t>
    </r>
    <r>
      <rPr>
        <vertAlign val="subscript"/>
        <sz val="10"/>
        <color theme="1"/>
        <rFont val="Arial"/>
        <family val="2"/>
      </rPr>
      <t>ref,a</t>
    </r>
  </si>
  <si>
    <r>
      <t>SC</t>
    </r>
    <r>
      <rPr>
        <vertAlign val="subscript"/>
        <sz val="10"/>
        <color theme="1"/>
        <rFont val="Arial"/>
        <family val="2"/>
      </rPr>
      <t>ref,a,FF</t>
    </r>
  </si>
  <si>
    <r>
      <t>SC</t>
    </r>
    <r>
      <rPr>
        <vertAlign val="subscript"/>
        <sz val="10"/>
        <color theme="1"/>
        <rFont val="Arial"/>
        <family val="2"/>
      </rPr>
      <t>ref,m</t>
    </r>
  </si>
  <si>
    <r>
      <t>SE</t>
    </r>
    <r>
      <rPr>
        <vertAlign val="subscript"/>
        <sz val="10"/>
        <color theme="1"/>
        <rFont val="Arial"/>
        <family val="2"/>
      </rPr>
      <t>ref,m,BC</t>
    </r>
  </si>
  <si>
    <r>
      <t>SE</t>
    </r>
    <r>
      <rPr>
        <vertAlign val="subscript"/>
        <sz val="10"/>
        <color theme="1"/>
        <rFont val="Arial"/>
        <family val="2"/>
      </rPr>
      <t>ref,m,fug,z</t>
    </r>
  </si>
  <si>
    <r>
      <t>SE</t>
    </r>
    <r>
      <rPr>
        <vertAlign val="subscript"/>
        <sz val="10"/>
        <color theme="1"/>
        <rFont val="Arial"/>
        <family val="2"/>
      </rPr>
      <t>ref,r,fug,z</t>
    </r>
  </si>
  <si>
    <t>Specific consumption of conventional maritime fuel for the operation of one conventional maritime vessel that will be replaced by an innovative aircraft, maritime vessel, or road vehicle manufactured by the project, or one equipped with an innovative component manufactured by the project</t>
  </si>
  <si>
    <t>Specific consumption of conventional fossil fuel for the operation of one conventional road vehicle that will be replaced by an innovative aircraft, maritime vessel, or road vehicle manufactured by the project, or one equipped with an innovative component manufactured by the project</t>
  </si>
  <si>
    <t>UP</t>
  </si>
  <si>
    <r>
      <t>D</t>
    </r>
    <r>
      <rPr>
        <vertAlign val="subscript"/>
        <sz val="10"/>
        <color rgb="FF000000"/>
        <rFont val="Arial"/>
        <family val="2"/>
      </rPr>
      <t>ref,t</t>
    </r>
  </si>
  <si>
    <r>
      <t>N</t>
    </r>
    <r>
      <rPr>
        <vertAlign val="subscript"/>
        <sz val="10"/>
        <color rgb="FF000000"/>
        <rFont val="Arial"/>
        <family val="2"/>
      </rPr>
      <t>t</t>
    </r>
  </si>
  <si>
    <r>
      <t>CS</t>
    </r>
    <r>
      <rPr>
        <vertAlign val="subscript"/>
        <sz val="10"/>
        <color rgb="FF000000"/>
        <rFont val="Arial"/>
        <family val="2"/>
      </rPr>
      <t>t</t>
    </r>
  </si>
  <si>
    <t>Should the project scenario involve the manufacturing of innovative road vehicles or their components, then SCref,r,y = SCproj,r,y * EER. In such cases, please link your calculations to SCproj,r as informed under "Project emissions" tab, and the appropriate EER from the "Conversion factors" tab.</t>
  </si>
  <si>
    <t>Applicants may opt to decouple the calculation of non-CO2 effects of flights from the single factor of fuel use if, and only if, actual data monitored according to the Monitoring, Reporting, and Verification (MRV) framework for additional non-CO2 climate impacts for aviation under the EU ETS is available at the time of their application. Not applicable to modes of transport other than aviation.</t>
  </si>
  <si>
    <t>Specific emissions of black carbon from the operation of one conventional maritime vessel that will be replaced by an innovative aircraft, maritime vessel or road vehicle manufactured by the project, or by one equipped with an innovative component manufactured by the project</t>
  </si>
  <si>
    <t>Specific fugitive emissions due to intentional (venting) or non-intentional (leakage) releases of greenhouse gas type “z” for the operation of one conventional maritime vessel that will be replaced by the project activity</t>
  </si>
  <si>
    <t>Specific fugitive emissions due to intentional (venting) or non-intentional (leakage) releases of greenhouse gas type “z” for the operation of one conventional road vehicle that will be replaced by the project activity</t>
  </si>
  <si>
    <r>
      <t>An</t>
    </r>
    <r>
      <rPr>
        <sz val="10"/>
        <color theme="1"/>
        <rFont val="Arial"/>
        <family val="2"/>
      </rPr>
      <t>nual average distance travelled by a conventional aircraft in the reference scenario</t>
    </r>
  </si>
  <si>
    <r>
      <t>An</t>
    </r>
    <r>
      <rPr>
        <sz val="10"/>
        <color theme="1"/>
        <rFont val="Arial"/>
        <family val="2"/>
      </rPr>
      <t>nual average distance travelled by a conventional maritime vessel in the reference scenario</t>
    </r>
  </si>
  <si>
    <r>
      <t>An</t>
    </r>
    <r>
      <rPr>
        <sz val="10"/>
        <color theme="1"/>
        <rFont val="Arial"/>
        <family val="2"/>
      </rPr>
      <t>nual average distance travelled by a conventional road vehicle in the reference scenario</t>
    </r>
  </si>
  <si>
    <t xml:space="preserve">km </t>
  </si>
  <si>
    <r>
      <t>Co</t>
    </r>
    <r>
      <rPr>
        <sz val="10"/>
        <color theme="1"/>
        <rFont val="Arial"/>
        <family val="2"/>
      </rPr>
      <t xml:space="preserve">st share of the innovative component for the use in maritime activities to be manufactured as a fraction of the total capital cost or retail price of the entire maritime vessel  </t>
    </r>
  </si>
  <si>
    <r>
      <t>Co</t>
    </r>
    <r>
      <rPr>
        <sz val="10"/>
        <color theme="1"/>
        <rFont val="Arial"/>
        <family val="2"/>
      </rPr>
      <t>st share of the innovative component for the use in aviation to be manufactured as a fraction of the total capital cost or retail price of the entire aircraft.</t>
    </r>
  </si>
  <si>
    <r>
      <t>Co</t>
    </r>
    <r>
      <rPr>
        <sz val="10"/>
        <color theme="1"/>
        <rFont val="Arial"/>
        <family val="2"/>
      </rPr>
      <t>st share of the innovative component for the use in road transportation to be manufactured as a fraction of the total capital cost or retail price of the entire road vehicle</t>
    </r>
  </si>
  <si>
    <r>
      <t>Proj</t>
    </r>
    <r>
      <rPr>
        <vertAlign val="subscript"/>
        <sz val="10"/>
        <color rgb="FF000000"/>
        <rFont val="Arial"/>
        <family val="2"/>
      </rPr>
      <t>t,ene</t>
    </r>
  </si>
  <si>
    <r>
      <t>Proj</t>
    </r>
    <r>
      <rPr>
        <vertAlign val="subscript"/>
        <sz val="10"/>
        <color rgb="FF000000"/>
        <rFont val="Arial"/>
        <family val="2"/>
      </rPr>
      <t>t,AddnonCO2</t>
    </r>
  </si>
  <si>
    <r>
      <t>Proj</t>
    </r>
    <r>
      <rPr>
        <vertAlign val="subscript"/>
        <sz val="10"/>
        <color rgb="FF000000"/>
        <rFont val="Arial"/>
        <family val="2"/>
      </rPr>
      <t>t,fug</t>
    </r>
  </si>
  <si>
    <r>
      <t>Proj</t>
    </r>
    <r>
      <rPr>
        <vertAlign val="subscript"/>
        <sz val="10"/>
        <color rgb="FF000000"/>
        <rFont val="Arial"/>
        <family val="2"/>
      </rPr>
      <t>infra</t>
    </r>
  </si>
  <si>
    <r>
      <t>Q</t>
    </r>
    <r>
      <rPr>
        <vertAlign val="subscript"/>
        <sz val="10"/>
        <color theme="1"/>
        <rFont val="Arial"/>
        <family val="2"/>
      </rPr>
      <t>proj,a,x</t>
    </r>
  </si>
  <si>
    <r>
      <t>Q</t>
    </r>
    <r>
      <rPr>
        <vertAlign val="subscript"/>
        <sz val="10"/>
        <color theme="1"/>
        <rFont val="Arial"/>
        <family val="2"/>
      </rPr>
      <t>proj,m,x</t>
    </r>
  </si>
  <si>
    <r>
      <t>Q</t>
    </r>
    <r>
      <rPr>
        <vertAlign val="subscript"/>
        <sz val="10"/>
        <color theme="1"/>
        <rFont val="Arial"/>
        <family val="2"/>
      </rPr>
      <t>proj,r,x</t>
    </r>
  </si>
  <si>
    <r>
      <t>Q</t>
    </r>
    <r>
      <rPr>
        <vertAlign val="subscript"/>
        <sz val="10"/>
        <color theme="1"/>
        <rFont val="Arial"/>
        <family val="2"/>
      </rPr>
      <t>proj,m,fug,z</t>
    </r>
  </si>
  <si>
    <r>
      <t>Q</t>
    </r>
    <r>
      <rPr>
        <vertAlign val="subscript"/>
        <sz val="10"/>
        <color theme="1"/>
        <rFont val="Arial"/>
        <family val="2"/>
      </rPr>
      <t>proj,r,fug,z</t>
    </r>
  </si>
  <si>
    <r>
      <t>Q</t>
    </r>
    <r>
      <rPr>
        <vertAlign val="subscript"/>
        <sz val="10"/>
        <color theme="1"/>
        <rFont val="Arial"/>
        <family val="2"/>
      </rPr>
      <t>proj,infra,x</t>
    </r>
  </si>
  <si>
    <r>
      <t>Q</t>
    </r>
    <r>
      <rPr>
        <vertAlign val="subscript"/>
        <sz val="10"/>
        <color theme="1"/>
        <rFont val="Arial"/>
        <family val="2"/>
      </rPr>
      <t>proj,m,BC</t>
    </r>
  </si>
  <si>
    <t>Quantity of energy source type "x" consumed for the operation of air journeys as part of the project activity</t>
  </si>
  <si>
    <t>Quantity of energy source type "x" consumed for the operation of maritime journeys as part of the project activity</t>
  </si>
  <si>
    <t>Quantity of energy source type "x" consumed for the operation of road transport journeys as part of the project activity</t>
  </si>
  <si>
    <t>Quantity of fugitive emissions due to intentional (venting) or non-intentional (leakage) releases of greenhouse gas type z estimated to occur in the project scenario in maritime transportation.</t>
  </si>
  <si>
    <t>Quantity of fugitive emissions due to intentional (venting) or non-intentional (leakage) releases of greenhouse gas type z estimated to occur in the project scenario in road transportation.</t>
  </si>
  <si>
    <t>Quantity of emissions of black carbon from maritime vessels in the project scenario</t>
  </si>
  <si>
    <t xml:space="preserve">Quantity of energy type "x" used at infrastructure facilities that will be used in the project scenario. This shall include fuels consumed at the supporting infrastructure (e.g. airports and ports). </t>
  </si>
  <si>
    <r>
      <t>D</t>
    </r>
    <r>
      <rPr>
        <vertAlign val="subscript"/>
        <sz val="10"/>
        <color rgb="FF000000"/>
        <rFont val="Arial"/>
        <family val="2"/>
      </rPr>
      <t>proj,t</t>
    </r>
  </si>
  <si>
    <r>
      <t>Proj</t>
    </r>
    <r>
      <rPr>
        <vertAlign val="subscript"/>
        <sz val="10"/>
        <color rgb="FF000000"/>
        <rFont val="Arial"/>
        <family val="2"/>
      </rPr>
      <t>t,ene,unit</t>
    </r>
  </si>
  <si>
    <r>
      <t>Proj</t>
    </r>
    <r>
      <rPr>
        <vertAlign val="subscript"/>
        <sz val="10"/>
        <color rgb="FF000000"/>
        <rFont val="Arial"/>
        <family val="2"/>
      </rPr>
      <t>t,AddnonCO2,unit</t>
    </r>
  </si>
  <si>
    <r>
      <t>Proj</t>
    </r>
    <r>
      <rPr>
        <vertAlign val="subscript"/>
        <sz val="10"/>
        <color rgb="FF000000"/>
        <rFont val="Arial"/>
        <family val="2"/>
      </rPr>
      <t>t,fug,unit</t>
    </r>
  </si>
  <si>
    <t>Specific consumption of energy source type "x" consumed for the operation of one innovative aircraft or one equipped with an innovative component manufactured by the project</t>
  </si>
  <si>
    <t>Specific consumption of energy source type "x" consumed for the operation of one innovative maritime vessel or one equipped with an innovative component manufactured by the project</t>
  </si>
  <si>
    <t>Specific consumption of energy source type "x" consumed for the operation of one innovative road vehicle or one equipped with an innovative component manufactured by the project</t>
  </si>
  <si>
    <t>Specific emissions of black carbon from one innovative vessel or one equipped with an innovative component produced by the project</t>
  </si>
  <si>
    <t>Specific fugitive emissions due to intentional (venting) or non-intentional (leakage) releases of greenhouse gas type z for the operation of one innovative maritime vessel manufactured or one equipped with an innovative component manufactured by the project</t>
  </si>
  <si>
    <t>Specific fugitive emissions due to intentional (venting) or non-intentional (leakage) releases of greenhouse gas type z for the operation of one innovative road vehicle manufactured or one equipped with an innovative component manufactured by the project</t>
  </si>
  <si>
    <t>Annual average distance travelled by an innovative aircraft manufactured by the project or one that is equipped with an innovative component manufactured by the project</t>
  </si>
  <si>
    <t>Annual average distance travelled by an innovative maritime vessel manufactured by the project or one that is equipped with an innovative component manufactured by the project</t>
  </si>
  <si>
    <t>Annual average distance travelled by an innovative road vehicle manufactured by the project or one that is equipped with an innovative component manufactured by the project</t>
  </si>
  <si>
    <t>Hydrogen</t>
  </si>
  <si>
    <t>RFNBO</t>
  </si>
  <si>
    <t>Overview MOB</t>
  </si>
  <si>
    <t xml:space="preserve">Presents a summary of the absolute and relative greenhouse gas emissions avoidance. Note that this sheet is protected to reduce the risk of accidental errors being introduced. </t>
  </si>
  <si>
    <t>Presents a summary of the absolute and relative greenhouse gas emissions avoidance on a yearly basis, as well as the difference between the reported and the estimated values. Note that this sheet is protected to reduce the risk of accidental errors being introduced.</t>
  </si>
  <si>
    <t>Reference emissions MOB</t>
  </si>
  <si>
    <t>Project emissions MOB</t>
  </si>
  <si>
    <t>Conversion factors MOB</t>
  </si>
  <si>
    <t>CC credit overview</t>
  </si>
  <si>
    <t>Overview of the "CC credit calculation" sheet.</t>
  </si>
  <si>
    <t>CC credit calculation</t>
  </si>
  <si>
    <t>Contains data and calculation of greenhouse gas emissions related to the carbon capture credit, and data traceability information.</t>
  </si>
  <si>
    <t>Provides a structure for calculating and/or consolidating information related to the bonus point for 'net carbon removals'.</t>
  </si>
  <si>
    <t>Other GHG savings</t>
  </si>
  <si>
    <t>Substantial GHG emissions savings from emission sources that are excluded from the project boundaries can be claimed by the applicants here. Related to the bonus point for 'other GHG savings'.</t>
  </si>
  <si>
    <t>Automated checks</t>
  </si>
  <si>
    <t>Check that the horizontal and vertical sums are consistent</t>
  </si>
  <si>
    <t>Reference emissions summary</t>
  </si>
  <si>
    <t xml:space="preserve">This summary table uses the sumif function to add emissions from rows with each label. This requires the row labels below to exactly match the row labels used here. </t>
  </si>
  <si>
    <t>Project emissions summary</t>
  </si>
  <si>
    <t>Year 1
(t CO2e)</t>
  </si>
  <si>
    <t>Year 2
(t CO2e)</t>
  </si>
  <si>
    <t>Year 3
(t CO2e)</t>
  </si>
  <si>
    <t>Year 4
(t CO2e)</t>
  </si>
  <si>
    <t>Year 5
(t CO2e)</t>
  </si>
  <si>
    <t>Year 6
(t CO2e)</t>
  </si>
  <si>
    <t>Year 7
(t CO2e)</t>
  </si>
  <si>
    <t>Year 8
(t CO2e)</t>
  </si>
  <si>
    <t>Year 9
(t CO2e)</t>
  </si>
  <si>
    <t>Year 10
(t CO2e)</t>
  </si>
  <si>
    <t>t = a (aviation)
t = m (maritime) 
t = r (road transport)</t>
  </si>
  <si>
    <t>Add rows for more fugitive gases types as needed.
Please add the GWP corresponding to the GHG type Z. &gt;&gt;</t>
  </si>
  <si>
    <t>Add rows for more energy types as needed.
Please link cell with the appropriate emission factor (see "Conversion factors") &gt;&gt;</t>
  </si>
  <si>
    <t>&lt;&lt; Please select and link the appropriate value from the "Conversion factor" tab.</t>
  </si>
  <si>
    <t>&lt;&lt; Please provide the appropriate value.</t>
  </si>
  <si>
    <t>&lt;&lt; Please provide the appropriate value.
Please add the GWP corresponding to the GHG type Z. &gt;&gt;</t>
  </si>
  <si>
    <r>
      <t>N</t>
    </r>
    <r>
      <rPr>
        <sz val="10"/>
        <color theme="1"/>
        <rFont val="Arial"/>
        <family val="2"/>
      </rPr>
      <t>umber of innovative aircrafts or aircraft components to be manufactured and supplied to the market by the proposed manufacturing project</t>
    </r>
    <r>
      <rPr>
        <sz val="10"/>
        <color rgb="FF000000"/>
        <rFont val="Arial"/>
        <family val="2"/>
      </rPr>
      <t xml:space="preserve"> in year y</t>
    </r>
  </si>
  <si>
    <r>
      <t>N</t>
    </r>
    <r>
      <rPr>
        <sz val="10"/>
        <color theme="1"/>
        <rFont val="Arial"/>
        <family val="2"/>
      </rPr>
      <t>umber of innovative maritime vessels or maritime vessel components to be manufactured and supplied to the market by the proposed manufacturing project in year y</t>
    </r>
  </si>
  <si>
    <r>
      <t>N</t>
    </r>
    <r>
      <rPr>
        <sz val="10"/>
        <color theme="1"/>
        <rFont val="Arial"/>
        <family val="2"/>
      </rPr>
      <t>umber of innovative road vehicles or road vehicle components to be manufactured and supplied to the market by the proposed manufacturing project in year y</t>
    </r>
  </si>
  <si>
    <t>Use period of the aircraft component manufactured by the project</t>
  </si>
  <si>
    <t>Use period of the maritime vessel component manufactured by the project</t>
  </si>
  <si>
    <t>Use period of the road vehicle component manufactured by the project</t>
  </si>
  <si>
    <t>years of operation of the component</t>
  </si>
  <si>
    <t>Please reduce if the lifetime of the component is shorter than 5 years.</t>
  </si>
  <si>
    <t>A cost share of 100% should be applied ONLY for projects aiming to manufacture an entire fully operational aircraft.</t>
  </si>
  <si>
    <t>A cost share of 100% should be applied ONLY for projects aiming to manufacture an entire fully operational maritime vessel.</t>
  </si>
  <si>
    <t>A cost share of 100% should be applied ONLY for projects aiming to manufacture an entire fully operationalroad vehicle.</t>
  </si>
  <si>
    <t>TJ / (km * component * year of use)</t>
  </si>
  <si>
    <t>Number of components</t>
  </si>
  <si>
    <t>Quantity of fugitive emissions due to intentional (venting) or non-intentional (leakage) releases of greenhouse gas for the delivery of the same transport services as provided by the innovative project by maritime transportation</t>
  </si>
  <si>
    <t>Quantity of fugitive emissions due to intentional (venting) or non-intentional (leakage) releases of greenhouse gas for the delivery of the same transport services as provided by the innovative project by road transportation</t>
  </si>
  <si>
    <t>Quantity of energy type x used at infrastructure facilities that are replaced by the innovative project. This may include fuels consumed at the supporting infrastructure (e.g. airports, ports )</t>
  </si>
  <si>
    <t>tonne</t>
  </si>
  <si>
    <t>tonne / (km * component * year of use)</t>
  </si>
  <si>
    <t>Specific consumption of conventional aviation fuel for the operation of one conventional aircraft that will be replaced by an innovative aircraft, maritime vessel, or road vehicle manufactured by the project, or one equipped with an innovative component manufactured by the project</t>
  </si>
  <si>
    <t>Please complete as approapriate</t>
  </si>
  <si>
    <t>Biomass-derived fuel</t>
  </si>
  <si>
    <t>Same as in the reference scenario</t>
  </si>
  <si>
    <r>
      <t xml:space="preserve">Please complete with the parameters used for the calculation of additional non-CO2 climate impacts for aviation activities in the project scenario </t>
    </r>
    <r>
      <rPr>
        <b/>
        <sz val="10"/>
        <color rgb="FF000000"/>
        <rFont val="Arial"/>
        <family val="2"/>
      </rPr>
      <t>for the use of one innovative aircraft manufactured by the project or one equipped with an innovative component manufactured by the project</t>
    </r>
  </si>
  <si>
    <t>Comment / Instruction</t>
  </si>
  <si>
    <t>Category</t>
  </si>
  <si>
    <t>Check that you are using the correct calculator for your project category.  See Table 1.1 of the GHG Methodology. &gt;&gt;</t>
  </si>
  <si>
    <t>Calculator version</t>
  </si>
  <si>
    <r>
      <t xml:space="preserve">Check that you are using the </t>
    </r>
    <r>
      <rPr>
        <b/>
        <i/>
        <sz val="9"/>
        <rFont val="Arial"/>
        <family val="2"/>
      </rPr>
      <t>most recent version</t>
    </r>
    <r>
      <rPr>
        <i/>
        <sz val="9"/>
        <rFont val="Arial"/>
        <family val="2"/>
      </rPr>
      <t xml:space="preserve"> of the calculator.</t>
    </r>
  </si>
  <si>
    <t>Check that chosen principal product product is consistent with the chosen sector. &gt;&gt;</t>
  </si>
  <si>
    <t>Principal product that is the main aim of the project</t>
  </si>
  <si>
    <t>Principal product(s) that are not the main aim of the project</t>
  </si>
  <si>
    <t>Non-principal products</t>
  </si>
  <si>
    <t>Function of principal product(s)</t>
  </si>
  <si>
    <t>Reference product(s) substituted by principal product(s), if different</t>
  </si>
  <si>
    <t xml:space="preserve">Where a product performs the same function as a conventional product to which it is not identical please identify the substituted reference products here. </t>
  </si>
  <si>
    <t>No</t>
  </si>
  <si>
    <t>Is this a hybrid application?</t>
  </si>
  <si>
    <t>Refer to section 1.2.5 of the GHG Methodology</t>
  </si>
  <si>
    <t>Project emissions</t>
  </si>
  <si>
    <t>+</t>
  </si>
  <si>
    <r>
      <t>∆GHG</t>
    </r>
    <r>
      <rPr>
        <vertAlign val="subscript"/>
        <sz val="11"/>
        <color rgb="FF000000"/>
        <rFont val="Arial"/>
        <family val="2"/>
      </rPr>
      <t>abs</t>
    </r>
  </si>
  <si>
    <t>Proj</t>
  </si>
  <si>
    <r>
      <t>∆GHG</t>
    </r>
    <r>
      <rPr>
        <vertAlign val="subscript"/>
        <sz val="11"/>
        <color rgb="FF000000"/>
        <rFont val="Arial"/>
        <family val="2"/>
      </rPr>
      <t>rel</t>
    </r>
  </si>
  <si>
    <t>Additional GHG indicators related to the project</t>
  </si>
  <si>
    <t>Estimated values for the reference and project emissions and the absolute GHG emissions avoided during the first 10 year of operation, expressed in tCO2e.</t>
  </si>
  <si>
    <t>Non-hybrid projects shall only report values for the relevant category.</t>
  </si>
  <si>
    <t>Hybrid projects should include in the calculator the sheet "Project emissions" and "Reference emissions" for each of the relevant categories, and report emissions in the table below by providing links as appropriate.</t>
  </si>
  <si>
    <t>Note: Make sure that all the checks in column "N" are verified, when preparing your calculations.</t>
  </si>
  <si>
    <t>Note: Make sure that also the checks in sheets "Project emissions", "Reference emissions", and "CC credit_calculation" are verified.</t>
  </si>
  <si>
    <r>
      <t>Ref</t>
    </r>
    <r>
      <rPr>
        <vertAlign val="subscript"/>
        <sz val="11"/>
        <color rgb="FF000000"/>
        <rFont val="Arial"/>
        <family val="2"/>
      </rPr>
      <t>y, EII</t>
    </r>
  </si>
  <si>
    <r>
      <t>Ref</t>
    </r>
    <r>
      <rPr>
        <vertAlign val="subscript"/>
        <sz val="11"/>
        <color rgb="FF000000"/>
        <rFont val="Arial"/>
        <family val="2"/>
      </rPr>
      <t>y, RES</t>
    </r>
  </si>
  <si>
    <r>
      <t>Ref</t>
    </r>
    <r>
      <rPr>
        <vertAlign val="subscript"/>
        <sz val="11"/>
        <color rgb="FF000000"/>
        <rFont val="Arial"/>
        <family val="2"/>
      </rPr>
      <t>y, ES</t>
    </r>
  </si>
  <si>
    <r>
      <t>Ref</t>
    </r>
    <r>
      <rPr>
        <vertAlign val="subscript"/>
        <sz val="11"/>
        <color rgb="FF000000"/>
        <rFont val="Arial"/>
        <family val="2"/>
      </rPr>
      <t>y, MOB</t>
    </r>
  </si>
  <si>
    <r>
      <t>Ref</t>
    </r>
    <r>
      <rPr>
        <vertAlign val="subscript"/>
        <sz val="11"/>
        <color rgb="FF000000"/>
        <rFont val="Arial"/>
        <family val="2"/>
      </rPr>
      <t>y, TOT</t>
    </r>
  </si>
  <si>
    <t>Check that the vertical sum corresponds to the horizontal sum. &gt;&gt;</t>
  </si>
  <si>
    <r>
      <t>Proj</t>
    </r>
    <r>
      <rPr>
        <vertAlign val="subscript"/>
        <sz val="11"/>
        <color rgb="FF000000"/>
        <rFont val="Arial"/>
        <family val="2"/>
      </rPr>
      <t>y, EII</t>
    </r>
  </si>
  <si>
    <r>
      <t>Proj</t>
    </r>
    <r>
      <rPr>
        <vertAlign val="subscript"/>
        <sz val="11"/>
        <color rgb="FF000000"/>
        <rFont val="Arial"/>
        <family val="2"/>
      </rPr>
      <t>y, RES</t>
    </r>
  </si>
  <si>
    <r>
      <t>Proj</t>
    </r>
    <r>
      <rPr>
        <vertAlign val="subscript"/>
        <sz val="11"/>
        <color rgb="FF000000"/>
        <rFont val="Arial"/>
        <family val="2"/>
      </rPr>
      <t>y, ES</t>
    </r>
  </si>
  <si>
    <r>
      <t>Proj</t>
    </r>
    <r>
      <rPr>
        <vertAlign val="subscript"/>
        <sz val="11"/>
        <color rgb="FF000000"/>
        <rFont val="Arial"/>
        <family val="2"/>
      </rPr>
      <t>y, MOB</t>
    </r>
  </si>
  <si>
    <r>
      <t>Proj</t>
    </r>
    <r>
      <rPr>
        <vertAlign val="subscript"/>
        <sz val="11"/>
        <color rgb="FF000000"/>
        <rFont val="Arial"/>
        <family val="2"/>
      </rPr>
      <t>y, TOT</t>
    </r>
  </si>
  <si>
    <t>GHG emission avoidance</t>
  </si>
  <si>
    <t>Check that the value is consistent between the "Summary" and the "Summary per year" sheets. &gt;&gt;</t>
  </si>
  <si>
    <t>CC credit</t>
  </si>
  <si>
    <t>Check for positive absolute GHG emission avoidance</t>
  </si>
  <si>
    <r>
      <t>CC</t>
    </r>
    <r>
      <rPr>
        <vertAlign val="subscript"/>
        <sz val="11"/>
        <color rgb="FF000000"/>
        <rFont val="Arial"/>
        <family val="2"/>
      </rPr>
      <t>credit, y</t>
    </r>
  </si>
  <si>
    <t>Tool to support the calculation of CCS/U credit under the Innovation Fund</t>
  </si>
  <si>
    <t>Introduction to the CC_credit calculation tool</t>
  </si>
  <si>
    <t>For further detailed information on how to do the calculation and on all conditions linked to the application and grant award, please refer to the call text and the Methodology for GHG Emission Avoidance Calculation. This tool is provided only as support. In case of divergence of the information or formulas between here and the call text or methodology, the call text and methodology take precedence.</t>
  </si>
  <si>
    <r>
      <t>CC</t>
    </r>
    <r>
      <rPr>
        <vertAlign val="subscript"/>
        <sz val="10"/>
        <color theme="1"/>
        <rFont val="Arial"/>
        <family val="2"/>
      </rPr>
      <t>credit</t>
    </r>
  </si>
  <si>
    <r>
      <t>CC</t>
    </r>
    <r>
      <rPr>
        <vertAlign val="subscript"/>
        <sz val="10"/>
        <color rgb="FF000000"/>
        <rFont val="Arial"/>
        <family val="2"/>
      </rPr>
      <t>storage,y</t>
    </r>
  </si>
  <si>
    <r>
      <t>CC</t>
    </r>
    <r>
      <rPr>
        <vertAlign val="subscript"/>
        <sz val="10"/>
        <color rgb="FF000000"/>
        <rFont val="Arial"/>
        <family val="2"/>
      </rPr>
      <t>use,y</t>
    </r>
  </si>
  <si>
    <r>
      <t>CC</t>
    </r>
    <r>
      <rPr>
        <vertAlign val="subscript"/>
        <sz val="10"/>
        <color rgb="FF000000"/>
        <rFont val="Arial"/>
        <family val="2"/>
      </rPr>
      <t>capture,y</t>
    </r>
  </si>
  <si>
    <r>
      <t>CC</t>
    </r>
    <r>
      <rPr>
        <vertAlign val="subscript"/>
        <sz val="10"/>
        <color rgb="FF000000"/>
        <rFont val="Arial"/>
        <family val="2"/>
      </rPr>
      <t>injection,y</t>
    </r>
  </si>
  <si>
    <r>
      <t>CC</t>
    </r>
    <r>
      <rPr>
        <vertAlign val="subscript"/>
        <sz val="10"/>
        <color rgb="FF000000"/>
        <rFont val="Arial"/>
        <family val="2"/>
      </rPr>
      <t>EHR,y</t>
    </r>
  </si>
  <si>
    <r>
      <t>CC</t>
    </r>
    <r>
      <rPr>
        <vertAlign val="subscript"/>
        <sz val="10"/>
        <color rgb="FF000000"/>
        <rFont val="Arial"/>
        <family val="2"/>
      </rPr>
      <t>pipeline,y</t>
    </r>
  </si>
  <si>
    <r>
      <t>CC</t>
    </r>
    <r>
      <rPr>
        <vertAlign val="subscript"/>
        <sz val="10"/>
        <color rgb="FF000000"/>
        <rFont val="Arial"/>
        <family val="2"/>
      </rPr>
      <t>transport,y</t>
    </r>
  </si>
  <si>
    <t>CC credit Summary</t>
  </si>
  <si>
    <t xml:space="preserve">If adding, removing or moving rows applicants should check that the total emissions for each label are still correctly summed. </t>
  </si>
  <si>
    <t>Sum of 
t CO2e</t>
  </si>
  <si>
    <r>
      <t>CC</t>
    </r>
    <r>
      <rPr>
        <vertAlign val="subscript"/>
        <sz val="11"/>
        <color theme="1"/>
        <rFont val="Calibri"/>
        <family val="2"/>
        <scheme val="minor"/>
      </rPr>
      <t>use,y</t>
    </r>
  </si>
  <si>
    <r>
      <t>CC</t>
    </r>
    <r>
      <rPr>
        <vertAlign val="subscript"/>
        <sz val="11"/>
        <color theme="1"/>
        <rFont val="Calibri"/>
        <family val="2"/>
        <scheme val="minor"/>
      </rPr>
      <t>storage,y</t>
    </r>
  </si>
  <si>
    <r>
      <t>CC</t>
    </r>
    <r>
      <rPr>
        <vertAlign val="subscript"/>
        <sz val="11"/>
        <color theme="1"/>
        <rFont val="Calibri"/>
        <family val="2"/>
        <scheme val="minor"/>
      </rPr>
      <t>capture,y</t>
    </r>
  </si>
  <si>
    <r>
      <t>CC</t>
    </r>
    <r>
      <rPr>
        <vertAlign val="subscript"/>
        <sz val="11"/>
        <color theme="1"/>
        <rFont val="Calibri"/>
        <family val="2"/>
        <scheme val="minor"/>
      </rPr>
      <t>pipeline,y</t>
    </r>
  </si>
  <si>
    <r>
      <t>CC</t>
    </r>
    <r>
      <rPr>
        <vertAlign val="subscript"/>
        <sz val="11"/>
        <color theme="1"/>
        <rFont val="Calibri"/>
        <family val="2"/>
        <scheme val="minor"/>
      </rPr>
      <t>injection,y</t>
    </r>
  </si>
  <si>
    <r>
      <t>CC</t>
    </r>
    <r>
      <rPr>
        <vertAlign val="subscript"/>
        <sz val="11"/>
        <color theme="1"/>
        <rFont val="Calibri"/>
        <family val="2"/>
        <scheme val="minor"/>
      </rPr>
      <t>transport,road,y</t>
    </r>
  </si>
  <si>
    <r>
      <t>CC</t>
    </r>
    <r>
      <rPr>
        <vertAlign val="subscript"/>
        <sz val="11"/>
        <color theme="1"/>
        <rFont val="Calibri"/>
        <family val="2"/>
        <scheme val="minor"/>
      </rPr>
      <t>transport,maritime,y</t>
    </r>
  </si>
  <si>
    <r>
      <t>CC</t>
    </r>
    <r>
      <rPr>
        <vertAlign val="subscript"/>
        <sz val="11"/>
        <color theme="1"/>
        <rFont val="Calibri"/>
        <family val="2"/>
        <scheme val="minor"/>
      </rPr>
      <t>transport,rail,y</t>
    </r>
  </si>
  <si>
    <t>CC credit Calculation</t>
  </si>
  <si>
    <r>
      <t>t CO</t>
    </r>
    <r>
      <rPr>
        <b/>
        <vertAlign val="subscript"/>
        <sz val="10"/>
        <color rgb="FFFFFFFF"/>
        <rFont val="Arial"/>
        <family val="2"/>
      </rPr>
      <t>2</t>
    </r>
    <r>
      <rPr>
        <b/>
        <sz val="10"/>
        <color rgb="FFFFFFFF"/>
        <rFont val="Arial"/>
        <family val="2"/>
      </rPr>
      <t>e / [unit]</t>
    </r>
  </si>
  <si>
    <r>
      <t>t CO</t>
    </r>
    <r>
      <rPr>
        <b/>
        <vertAlign val="subscript"/>
        <sz val="10"/>
        <color rgb="FFFFFFFF"/>
        <rFont val="Arial"/>
        <family val="2"/>
      </rPr>
      <t>2</t>
    </r>
    <r>
      <rPr>
        <b/>
        <sz val="10"/>
        <color rgb="FFFFFFFF"/>
        <rFont val="Arial"/>
        <family val="2"/>
      </rPr>
      <t>e</t>
    </r>
  </si>
  <si>
    <t>Total emission credit per year</t>
  </si>
  <si>
    <r>
      <rPr>
        <sz val="11"/>
        <color rgb="FF000000"/>
        <rFont val="Arial"/>
        <family val="2"/>
      </rPr>
      <t>CC</t>
    </r>
    <r>
      <rPr>
        <vertAlign val="subscript"/>
        <sz val="11"/>
        <color rgb="FF000000"/>
        <rFont val="Arial"/>
        <family val="2"/>
      </rPr>
      <t>credit</t>
    </r>
  </si>
  <si>
    <r>
      <rPr>
        <sz val="10"/>
        <color rgb="FF000000"/>
        <rFont val="Arial"/>
        <family val="2"/>
      </rPr>
      <t>CC</t>
    </r>
    <r>
      <rPr>
        <vertAlign val="subscript"/>
        <sz val="10"/>
        <color rgb="FF000000"/>
        <rFont val="Arial"/>
        <family val="2"/>
      </rPr>
      <t>use,y</t>
    </r>
  </si>
  <si>
    <r>
      <t>CO</t>
    </r>
    <r>
      <rPr>
        <vertAlign val="subscript"/>
        <sz val="10"/>
        <color rgb="FF000000"/>
        <rFont val="Arial"/>
        <family val="2"/>
      </rPr>
      <t>2</t>
    </r>
    <r>
      <rPr>
        <sz val="10"/>
        <color rgb="FF000000"/>
        <rFont val="Arial"/>
        <family val="2"/>
      </rPr>
      <t xml:space="preserve"> incorporated into the final product</t>
    </r>
  </si>
  <si>
    <r>
      <t>Amount of CO</t>
    </r>
    <r>
      <rPr>
        <vertAlign val="subscript"/>
        <sz val="10"/>
        <color rgb="FF000000"/>
        <rFont val="Arial"/>
        <family val="2"/>
      </rPr>
      <t>2</t>
    </r>
    <r>
      <rPr>
        <sz val="10"/>
        <color rgb="FF000000"/>
        <rFont val="Arial"/>
        <family val="2"/>
      </rPr>
      <t xml:space="preserve"> that is incorporated into products. This amount may be calculated as 44/12 multiplied by the mass of carbon atoms from captured CO</t>
    </r>
    <r>
      <rPr>
        <vertAlign val="subscript"/>
        <sz val="10"/>
        <color rgb="FF000000"/>
        <rFont val="Arial"/>
        <family val="2"/>
      </rPr>
      <t>2</t>
    </r>
    <r>
      <rPr>
        <sz val="10"/>
        <color rgb="FF000000"/>
        <rFont val="Arial"/>
        <family val="2"/>
      </rPr>
      <t xml:space="preserve"> incorporated in the products. </t>
    </r>
  </si>
  <si>
    <r>
      <t>t CO</t>
    </r>
    <r>
      <rPr>
        <vertAlign val="subscript"/>
        <sz val="10"/>
        <color rgb="FF000000"/>
        <rFont val="Arial"/>
        <family val="2"/>
      </rPr>
      <t>2</t>
    </r>
  </si>
  <si>
    <r>
      <rPr>
        <sz val="10"/>
        <color rgb="FF000000"/>
        <rFont val="Arial"/>
        <family val="2"/>
      </rPr>
      <t>CC</t>
    </r>
    <r>
      <rPr>
        <vertAlign val="subscript"/>
        <sz val="10"/>
        <color rgb="FF000000"/>
        <rFont val="Arial"/>
        <family val="2"/>
      </rPr>
      <t>storage,y</t>
    </r>
  </si>
  <si>
    <r>
      <t>CO</t>
    </r>
    <r>
      <rPr>
        <vertAlign val="subscript"/>
        <sz val="10"/>
        <color rgb="FF000000"/>
        <rFont val="Arial"/>
        <family val="2"/>
      </rPr>
      <t>2</t>
    </r>
    <r>
      <rPr>
        <sz val="10"/>
        <color rgb="FF000000"/>
        <rFont val="Arial"/>
        <family val="2"/>
      </rPr>
      <t xml:space="preserve"> permanently stored</t>
    </r>
  </si>
  <si>
    <r>
      <t>Amount of CO</t>
    </r>
    <r>
      <rPr>
        <vertAlign val="subscript"/>
        <sz val="10"/>
        <color rgb="FF000000"/>
        <rFont val="Arial"/>
        <family val="2"/>
      </rPr>
      <t>2</t>
    </r>
    <r>
      <rPr>
        <sz val="10"/>
        <color rgb="FF000000"/>
        <rFont val="Arial"/>
        <family val="2"/>
      </rPr>
      <t xml:space="preserve"> that is injected for permanent storage in year y</t>
    </r>
  </si>
  <si>
    <t xml:space="preserve">Determined in accordance with Commission Implementing Regulation (EU) 2018/2066 on the monitoring and reporting of greenhouse gas emissions pursuant to Directive 2003/87/EC of the European Parliament and of the Council and amending Commission </t>
  </si>
  <si>
    <r>
      <rPr>
        <sz val="10"/>
        <color rgb="FF000000"/>
        <rFont val="Arial"/>
        <family val="2"/>
      </rPr>
      <t>CC</t>
    </r>
    <r>
      <rPr>
        <vertAlign val="subscript"/>
        <sz val="10"/>
        <color rgb="FF000000"/>
        <rFont val="Arial"/>
        <family val="2"/>
      </rPr>
      <t>capture,y</t>
    </r>
  </si>
  <si>
    <t>Various</t>
  </si>
  <si>
    <t>Emissions from capture activities. See Regulation (EU) 2018/2066, Annex IV, Section 21.</t>
  </si>
  <si>
    <r>
      <rPr>
        <sz val="10"/>
        <color rgb="FF000000"/>
        <rFont val="Arial"/>
        <family val="2"/>
      </rPr>
      <t>CC</t>
    </r>
    <r>
      <rPr>
        <vertAlign val="subscript"/>
        <sz val="10"/>
        <color rgb="FF000000"/>
        <rFont val="Arial"/>
        <family val="2"/>
      </rPr>
      <t>pipeline,y</t>
    </r>
  </si>
  <si>
    <t>Emissions from pipelien transport of CO2. See Regulation (EU) 2018/2066, Annex IV, Section 22.</t>
  </si>
  <si>
    <t>See Regulation (EU) 2018/2066, Annex IV, Section 23.</t>
  </si>
  <si>
    <r>
      <t>K</t>
    </r>
    <r>
      <rPr>
        <vertAlign val="subscript"/>
        <sz val="10"/>
        <color rgb="FF000000"/>
        <rFont val="Arial"/>
        <family val="2"/>
      </rPr>
      <t>road,L</t>
    </r>
  </si>
  <si>
    <r>
      <t>K</t>
    </r>
    <r>
      <rPr>
        <vertAlign val="subscript"/>
        <sz val="10"/>
        <color rgb="FF000000"/>
        <rFont val="Arial"/>
        <family val="2"/>
      </rPr>
      <t>road</t>
    </r>
  </si>
  <si>
    <t xml:space="preserve">Total distance travelled by road vehicles </t>
  </si>
  <si>
    <t>Equals to distance of one-way trip * number of trips</t>
  </si>
  <si>
    <r>
      <rPr>
        <sz val="10"/>
        <color rgb="FF000000"/>
        <rFont val="Arial"/>
        <family val="2"/>
      </rPr>
      <t>K</t>
    </r>
    <r>
      <rPr>
        <vertAlign val="subscript"/>
        <sz val="10"/>
        <color rgb="FF000000"/>
        <rFont val="Arial"/>
        <family val="2"/>
      </rPr>
      <t>maritime,L</t>
    </r>
  </si>
  <si>
    <r>
      <t>K</t>
    </r>
    <r>
      <rPr>
        <vertAlign val="subscript"/>
        <sz val="10"/>
        <color rgb="FF000000"/>
        <rFont val="Arial"/>
        <family val="2"/>
      </rPr>
      <t>maritime</t>
    </r>
  </si>
  <si>
    <t>Total distance travelled by maritime transportation</t>
  </si>
  <si>
    <r>
      <t>K</t>
    </r>
    <r>
      <rPr>
        <vertAlign val="subscript"/>
        <sz val="10"/>
        <color rgb="FF000000"/>
        <rFont val="Arial"/>
        <family val="2"/>
      </rPr>
      <t>rail,L</t>
    </r>
  </si>
  <si>
    <r>
      <t>K</t>
    </r>
    <r>
      <rPr>
        <vertAlign val="subscript"/>
        <sz val="10"/>
        <color rgb="FF000000"/>
        <rFont val="Arial"/>
        <family val="2"/>
      </rPr>
      <t>rail</t>
    </r>
  </si>
  <si>
    <t xml:space="preserve">Total distance travelled by rail </t>
  </si>
  <si>
    <r>
      <rPr>
        <sz val="11"/>
        <color theme="1"/>
        <rFont val="Calibri"/>
        <family val="2"/>
        <scheme val="minor"/>
      </rPr>
      <t>CO</t>
    </r>
    <r>
      <rPr>
        <vertAlign val="subscript"/>
        <sz val="11"/>
        <color theme="1"/>
        <rFont val="Calibri"/>
        <family val="2"/>
        <scheme val="minor"/>
      </rPr>
      <t>2road,L</t>
    </r>
  </si>
  <si>
    <r>
      <t>CO</t>
    </r>
    <r>
      <rPr>
        <vertAlign val="subscript"/>
        <sz val="10"/>
        <color rgb="FF000000"/>
        <rFont val="Arial"/>
        <family val="2"/>
      </rPr>
      <t>2</t>
    </r>
    <r>
      <rPr>
        <vertAlign val="subscript"/>
        <sz val="10"/>
        <color theme="1"/>
        <rFont val="Arial"/>
        <family val="2"/>
      </rPr>
      <t>transported_road</t>
    </r>
  </si>
  <si>
    <r>
      <t>Amount of CO</t>
    </r>
    <r>
      <rPr>
        <vertAlign val="subscript"/>
        <sz val="10"/>
        <color rgb="FF000000"/>
        <rFont val="Arial"/>
        <family val="2"/>
      </rPr>
      <t>2</t>
    </r>
    <r>
      <rPr>
        <sz val="10"/>
        <color rgb="FF000000"/>
        <rFont val="Arial"/>
        <family val="2"/>
      </rPr>
      <t xml:space="preserve"> transported by road vehicles</t>
    </r>
  </si>
  <si>
    <r>
      <rPr>
        <sz val="10"/>
        <color rgb="FF000000"/>
        <rFont val="Arial"/>
        <family val="2"/>
      </rPr>
      <t>CO</t>
    </r>
    <r>
      <rPr>
        <vertAlign val="subscript"/>
        <sz val="10"/>
        <color rgb="FF000000"/>
        <rFont val="Arial"/>
        <family val="2"/>
      </rPr>
      <t>2maritime,L</t>
    </r>
  </si>
  <si>
    <r>
      <t>CO</t>
    </r>
    <r>
      <rPr>
        <vertAlign val="subscript"/>
        <sz val="10"/>
        <color rgb="FF000000"/>
        <rFont val="Arial"/>
        <family val="2"/>
      </rPr>
      <t>2</t>
    </r>
    <r>
      <rPr>
        <vertAlign val="subscript"/>
        <sz val="10"/>
        <color theme="1"/>
        <rFont val="Arial"/>
        <family val="2"/>
      </rPr>
      <t>transported_maritime</t>
    </r>
  </si>
  <si>
    <r>
      <t>Amount of CO</t>
    </r>
    <r>
      <rPr>
        <vertAlign val="subscript"/>
        <sz val="10"/>
        <color rgb="FF000000"/>
        <rFont val="Arial"/>
        <family val="2"/>
      </rPr>
      <t>2</t>
    </r>
    <r>
      <rPr>
        <sz val="10"/>
        <color rgb="FF000000"/>
        <rFont val="Arial"/>
        <family val="2"/>
      </rPr>
      <t xml:space="preserve"> transported by maritime transportation</t>
    </r>
  </si>
  <si>
    <r>
      <rPr>
        <sz val="10"/>
        <color rgb="FF000000"/>
        <rFont val="Arial"/>
        <family val="2"/>
      </rPr>
      <t>CO</t>
    </r>
    <r>
      <rPr>
        <vertAlign val="subscript"/>
        <sz val="10"/>
        <color rgb="FF000000"/>
        <rFont val="Arial"/>
        <family val="2"/>
      </rPr>
      <t>2rail,L</t>
    </r>
  </si>
  <si>
    <r>
      <t>CO</t>
    </r>
    <r>
      <rPr>
        <vertAlign val="subscript"/>
        <sz val="10"/>
        <color rgb="FF000000"/>
        <rFont val="Arial"/>
        <family val="2"/>
      </rPr>
      <t>2</t>
    </r>
    <r>
      <rPr>
        <vertAlign val="subscript"/>
        <sz val="10"/>
        <color theme="1"/>
        <rFont val="Arial"/>
        <family val="2"/>
      </rPr>
      <t>transported_rail</t>
    </r>
  </si>
  <si>
    <r>
      <t>Amount of CO</t>
    </r>
    <r>
      <rPr>
        <vertAlign val="subscript"/>
        <sz val="10"/>
        <color rgb="FF000000"/>
        <rFont val="Arial"/>
        <family val="2"/>
      </rPr>
      <t>2</t>
    </r>
    <r>
      <rPr>
        <sz val="10"/>
        <color rgb="FF000000"/>
        <rFont val="Arial"/>
        <family val="2"/>
      </rPr>
      <t xml:space="preserve"> transported by rail</t>
    </r>
  </si>
  <si>
    <r>
      <rPr>
        <sz val="10"/>
        <color rgb="FF000000"/>
        <rFont val="Arial"/>
        <family val="2"/>
      </rPr>
      <t>CC</t>
    </r>
    <r>
      <rPr>
        <vertAlign val="subscript"/>
        <sz val="10"/>
        <color rgb="FF000000"/>
        <rFont val="Arial"/>
        <family val="2"/>
      </rPr>
      <t>transport,road,y</t>
    </r>
  </si>
  <si>
    <r>
      <t>K * CO</t>
    </r>
    <r>
      <rPr>
        <vertAlign val="subscript"/>
        <sz val="10"/>
        <color rgb="FF000000"/>
        <rFont val="Arial"/>
        <family val="2"/>
      </rPr>
      <t>2</t>
    </r>
  </si>
  <si>
    <t>[See above]</t>
  </si>
  <si>
    <r>
      <t>t CO</t>
    </r>
    <r>
      <rPr>
        <vertAlign val="subscript"/>
        <sz val="10"/>
        <color rgb="FF000000"/>
        <rFont val="Arial"/>
        <family val="2"/>
      </rPr>
      <t xml:space="preserve">2 </t>
    </r>
    <r>
      <rPr>
        <sz val="10"/>
        <color rgb="FF000000"/>
        <rFont val="Arial"/>
        <family val="2"/>
      </rPr>
      <t xml:space="preserve">* km </t>
    </r>
  </si>
  <si>
    <r>
      <rPr>
        <sz val="10"/>
        <color rgb="FF000000"/>
        <rFont val="Arial"/>
        <family val="2"/>
      </rPr>
      <t>CC</t>
    </r>
    <r>
      <rPr>
        <vertAlign val="subscript"/>
        <sz val="10"/>
        <color rgb="FF000000"/>
        <rFont val="Arial"/>
        <family val="2"/>
      </rPr>
      <t>transport,maritime,y</t>
    </r>
  </si>
  <si>
    <r>
      <rPr>
        <sz val="10"/>
        <color rgb="FF000000"/>
        <rFont val="Arial"/>
        <family val="2"/>
      </rPr>
      <t>CC</t>
    </r>
    <r>
      <rPr>
        <vertAlign val="subscript"/>
        <sz val="10"/>
        <color rgb="FF000000"/>
        <rFont val="Arial"/>
        <family val="2"/>
      </rPr>
      <t>transport,rail,y</t>
    </r>
  </si>
  <si>
    <t>The potential for substantial net carbon removals is considered under the relevant bonus points as indicated in the Call Text.</t>
  </si>
  <si>
    <t>Refer to section 1.1.5 of the GHG Methodology for guidance on related calculations.</t>
  </si>
  <si>
    <t>Note: Provide a thorought justification in the relevant section of the application form Part B to substantiate your claim.</t>
  </si>
  <si>
    <t>Quantity</t>
  </si>
  <si>
    <r>
      <t>tCO</t>
    </r>
    <r>
      <rPr>
        <vertAlign val="subscript"/>
        <sz val="9"/>
        <rFont val="Arial"/>
        <family val="2"/>
      </rPr>
      <t>2</t>
    </r>
    <r>
      <rPr>
        <sz val="9"/>
        <rFont val="Arial"/>
        <family val="2"/>
      </rPr>
      <t>e</t>
    </r>
  </si>
  <si>
    <r>
      <t>Proj</t>
    </r>
    <r>
      <rPr>
        <vertAlign val="subscript"/>
        <sz val="10"/>
        <color rgb="FF000000"/>
        <rFont val="Arial"/>
        <family val="2"/>
      </rPr>
      <t>non-principal</t>
    </r>
  </si>
  <si>
    <r>
      <t xml:space="preserve">Total project emissions minus carbon capture credit, adjusted by removing the timed operation credit, and the credit for non-principal products.
</t>
    </r>
    <r>
      <rPr>
        <b/>
        <i/>
        <sz val="9"/>
        <color rgb="FFFF0000"/>
        <rFont val="Arial"/>
        <family val="2"/>
      </rPr>
      <t>Note: This value must be negative for a project to be able to claim net carbon removals.</t>
    </r>
  </si>
  <si>
    <t>Adjusted by removing the timed operation credit.</t>
  </si>
  <si>
    <t>MOB</t>
  </si>
  <si>
    <t>For hybrid applications, specify the other relevant project categories (RES, ES, EII)</t>
  </si>
  <si>
    <r>
      <t>CC</t>
    </r>
    <r>
      <rPr>
        <vertAlign val="subscript"/>
        <sz val="11"/>
        <color rgb="FF000000"/>
        <rFont val="Arial"/>
        <family val="2"/>
      </rPr>
      <t>credit</t>
    </r>
  </si>
  <si>
    <t>Reference scenario</t>
  </si>
  <si>
    <t>Project scenario</t>
  </si>
  <si>
    <r>
      <t>Default factors for CO</t>
    </r>
    <r>
      <rPr>
        <vertAlign val="subscript"/>
        <sz val="10"/>
        <color theme="1"/>
        <rFont val="Arial"/>
        <family val="2"/>
      </rPr>
      <t>2</t>
    </r>
    <r>
      <rPr>
        <sz val="10"/>
        <color theme="1"/>
        <rFont val="Arial"/>
        <family val="2"/>
      </rPr>
      <t xml:space="preserve"> transport</t>
    </r>
  </si>
  <si>
    <r>
      <t>EF</t>
    </r>
    <r>
      <rPr>
        <vertAlign val="subscript"/>
        <sz val="10"/>
        <color theme="1"/>
        <rFont val="Arial"/>
        <family val="2"/>
      </rPr>
      <t>road</t>
    </r>
  </si>
  <si>
    <r>
      <t>kg CO</t>
    </r>
    <r>
      <rPr>
        <vertAlign val="subscript"/>
        <sz val="10"/>
        <color theme="1"/>
        <rFont val="Arial"/>
        <family val="2"/>
      </rPr>
      <t>2</t>
    </r>
    <r>
      <rPr>
        <sz val="10"/>
        <color theme="1"/>
        <rFont val="Arial"/>
        <family val="2"/>
      </rPr>
      <t>e / tonne.km</t>
    </r>
  </si>
  <si>
    <t>Emission factor for CO2 transport by heavy truck.</t>
  </si>
  <si>
    <t xml:space="preserve"> JRC own calculation agreeing with that of M.L. Perez et al. Low Carbon Economy, 2012, 3, 21-33. http://dx.doi.org/10.4236/lce.2012.31004</t>
  </si>
  <si>
    <t>40 tonne articulated truck carrying 20m3 pressurized cryotank. Includes return trip.</t>
  </si>
  <si>
    <r>
      <t>EF</t>
    </r>
    <r>
      <rPr>
        <vertAlign val="subscript"/>
        <sz val="10"/>
        <color theme="1"/>
        <rFont val="Arial"/>
        <family val="2"/>
      </rPr>
      <t>rail</t>
    </r>
  </si>
  <si>
    <t>Emission factor for CO2 transport by rail.</t>
  </si>
  <si>
    <r>
      <t xml:space="preserve">M.L. Perez et al. </t>
    </r>
    <r>
      <rPr>
        <i/>
        <sz val="10"/>
        <color theme="1"/>
        <rFont val="Arial"/>
        <family val="2"/>
      </rPr>
      <t>Low Carbon Economy, 2012, 3, 21-33. http://dx.doi.org/10.4236/lce.2012.31004</t>
    </r>
  </si>
  <si>
    <t>Transport in liquid form. Includes necessary boil-off</t>
  </si>
  <si>
    <r>
      <t>EF</t>
    </r>
    <r>
      <rPr>
        <vertAlign val="subscript"/>
        <sz val="10"/>
        <color theme="1"/>
        <rFont val="Arial"/>
        <family val="2"/>
      </rPr>
      <t>maritime</t>
    </r>
  </si>
  <si>
    <t>Emission factor for CO2 transport by maritime modals.</t>
  </si>
  <si>
    <t>IPCC special report on Carbon Capture and Storage, chapter 4. https://www.ipcc.ch/site/assets/uploads/2018/03/srccs_chapter4-1.pdf</t>
  </si>
  <si>
    <r>
      <t>Lower end of IPCC range, Includes fuel combustion and boil-off of CO</t>
    </r>
    <r>
      <rPr>
        <vertAlign val="subscript"/>
        <sz val="10"/>
        <rFont val="Arial"/>
        <family val="2"/>
      </rPr>
      <t>2</t>
    </r>
    <r>
      <rPr>
        <sz val="10"/>
        <rFont val="Arial"/>
        <family val="2"/>
      </rPr>
      <t>.</t>
    </r>
  </si>
  <si>
    <t>Transportation of goods/passengers</t>
  </si>
  <si>
    <r>
      <t>SC</t>
    </r>
    <r>
      <rPr>
        <vertAlign val="subscript"/>
        <sz val="10"/>
        <color theme="1"/>
        <rFont val="Arial"/>
        <family val="2"/>
      </rPr>
      <t>proj,a,x</t>
    </r>
  </si>
  <si>
    <r>
      <t>SC</t>
    </r>
    <r>
      <rPr>
        <vertAlign val="subscript"/>
        <sz val="10"/>
        <color theme="1"/>
        <rFont val="Arial"/>
        <family val="2"/>
      </rPr>
      <t>proj,m,x</t>
    </r>
  </si>
  <si>
    <r>
      <t>SE</t>
    </r>
    <r>
      <rPr>
        <vertAlign val="subscript"/>
        <sz val="10"/>
        <color theme="1"/>
        <rFont val="Arial"/>
        <family val="2"/>
      </rPr>
      <t>proj,m,BC</t>
    </r>
  </si>
  <si>
    <r>
      <t>SE</t>
    </r>
    <r>
      <rPr>
        <vertAlign val="subscript"/>
        <sz val="10"/>
        <color theme="1"/>
        <rFont val="Arial"/>
        <family val="2"/>
      </rPr>
      <t>proj,m,fug,z</t>
    </r>
  </si>
  <si>
    <r>
      <t>SC</t>
    </r>
    <r>
      <rPr>
        <vertAlign val="subscript"/>
        <sz val="10"/>
        <color theme="1"/>
        <rFont val="Arial"/>
        <family val="2"/>
      </rPr>
      <t>proj,r,x</t>
    </r>
  </si>
  <si>
    <r>
      <t>SE</t>
    </r>
    <r>
      <rPr>
        <vertAlign val="subscript"/>
        <sz val="10"/>
        <color theme="1"/>
        <rFont val="Arial"/>
        <family val="2"/>
      </rPr>
      <t>proj,r,fug,z</t>
    </r>
  </si>
  <si>
    <t>Maritime</t>
  </si>
  <si>
    <t>Manufacturing of components for vessels</t>
  </si>
  <si>
    <t>other, please specify</t>
  </si>
  <si>
    <t>Aviation</t>
  </si>
  <si>
    <r>
      <t>Manufacturing of components for aircrafts</t>
    </r>
    <r>
      <rPr>
        <sz val="9"/>
        <color rgb="FF000000"/>
        <rFont val="Calibri"/>
        <family val="2"/>
      </rPr>
      <t xml:space="preserve"> </t>
    </r>
  </si>
  <si>
    <t>Road transport</t>
  </si>
  <si>
    <r>
      <t>Manufacturing of components for road vehicles</t>
    </r>
    <r>
      <rPr>
        <sz val="9"/>
        <color rgb="FF000000"/>
        <rFont val="Calibri"/>
        <family val="2"/>
      </rPr>
      <t xml:space="preserve"> </t>
    </r>
  </si>
  <si>
    <t>Sectors:</t>
  </si>
  <si>
    <t>Products in selected sector:</t>
  </si>
  <si>
    <t>Low-carbon fuel</t>
  </si>
  <si>
    <r>
      <t xml:space="preserve">This part of the tool supports the calculation of the credit (negative emissions) for projects with Carbon Capture and Storage (CCS) or Carbon Capture and Use (CCU) elements. The credit is included in the GHG avoidance calculations on the 'Summary per year' and 'Summary' sheets. 
In the unusual case that the reference scenario includes an element of carbon capture and storage or utilisation, then applicants should adapt the 'CC credit_calculation' sheet to separately calculate a carbon capture credit term for the project scenario and a carbon capture credit term for the reference scenario. Then, an overall carbon capture credit shall be defined as the difference between the carbon capture credit in the project scenario and the carbon credit in the reference scenario, for inclusion in the GHG avoidance calculations in the 'Summary per year' and 'Summary' sheets.
Project emissions due to transportation by road and maritime modals shall be quantified based on distance travelled data, type of modal and load. </t>
    </r>
    <r>
      <rPr>
        <b/>
        <sz val="10"/>
        <rFont val="Arial"/>
        <family val="2"/>
      </rPr>
      <t>For projects submitted to the IF in a small scale call, project emissions due to transportation by road, rail and maritime modals can be disregarded from the calculation of the GHG emissions avoidance, if the total distance between the point of capture and the point of storage is inferior to 5,000 kilometres.</t>
    </r>
  </si>
  <si>
    <r>
      <t>Carbon capture credit. It defines the net GHG benefit delivered by a project through CO</t>
    </r>
    <r>
      <rPr>
        <vertAlign val="subscript"/>
        <sz val="10"/>
        <color theme="1"/>
        <rFont val="Arial"/>
        <family val="2"/>
      </rPr>
      <t>2</t>
    </r>
    <r>
      <rPr>
        <sz val="10"/>
        <color theme="1"/>
        <rFont val="Arial"/>
        <family val="2"/>
      </rPr>
      <t xml:space="preserve"> storage or utilisation in year y. It is calculated as a positive term for inclusion in equation [1.1].</t>
    </r>
  </si>
  <si>
    <t>Select here the principal product that is the main aim of the project. See Section 1.2 of the GHG Methodology.</t>
  </si>
  <si>
    <t>List here other principal products that are not the main aim of the project. See Section 1.2 of the Methodology.</t>
  </si>
  <si>
    <r>
      <t xml:space="preserve">List here non-principal products. </t>
    </r>
    <r>
      <rPr>
        <b/>
        <i/>
        <sz val="9"/>
        <rFont val="Arial"/>
        <family val="2"/>
      </rPr>
      <t>Not relevant for MOB projects. Only relevant for hybrid projects with an EII component.</t>
    </r>
  </si>
  <si>
    <r>
      <t xml:space="preserve">- The </t>
    </r>
    <r>
      <rPr>
        <b/>
        <i/>
        <sz val="9"/>
        <rFont val="Arial"/>
        <family val="2"/>
      </rPr>
      <t>concept of “functions”</t>
    </r>
    <r>
      <rPr>
        <i/>
        <sz val="9"/>
        <rFont val="Arial"/>
        <family val="2"/>
      </rPr>
      <t xml:space="preserve"> is added because some innovative products may not be identical to existing ones, but provide the same functions. 
- This line can also be used to </t>
    </r>
    <r>
      <rPr>
        <b/>
        <i/>
        <sz val="9"/>
        <rFont val="Arial"/>
        <family val="2"/>
      </rPr>
      <t>specify the principal product if "other" is selected above.</t>
    </r>
  </si>
  <si>
    <r>
      <t>Note: The term C</t>
    </r>
    <r>
      <rPr>
        <b/>
        <vertAlign val="subscript"/>
        <sz val="9"/>
        <color rgb="FFFF0000"/>
        <rFont val="Arial"/>
        <family val="2"/>
      </rPr>
      <t xml:space="preserve">credit </t>
    </r>
    <r>
      <rPr>
        <b/>
        <sz val="9"/>
        <color rgb="FFFF0000"/>
        <rFont val="Arial"/>
        <family val="2"/>
      </rPr>
      <t>should be zero, unless the project includes a component of carbon capture and storage or utilisation.</t>
    </r>
  </si>
  <si>
    <r>
      <t xml:space="preserve">Timed operation credit for EII projects. </t>
    </r>
    <r>
      <rPr>
        <b/>
        <i/>
        <sz val="9"/>
        <rFont val="Arial"/>
        <family val="2"/>
      </rPr>
      <t>Not relevant for MOB projects. Only relevant for hybrid projects with an EII component.</t>
    </r>
  </si>
  <si>
    <t>TO</t>
  </si>
  <si>
    <r>
      <t>Proj - CC</t>
    </r>
    <r>
      <rPr>
        <b/>
        <vertAlign val="subscript"/>
        <sz val="10"/>
        <color rgb="FF000000"/>
        <rFont val="Arial"/>
        <family val="2"/>
      </rPr>
      <t xml:space="preserve">credit </t>
    </r>
    <r>
      <rPr>
        <b/>
        <sz val="10"/>
        <color rgb="FF000000"/>
        <rFont val="Arial"/>
        <family val="2"/>
      </rPr>
      <t>- (TO + Proj</t>
    </r>
    <r>
      <rPr>
        <b/>
        <vertAlign val="subscript"/>
        <sz val="10"/>
        <color rgb="FF000000"/>
        <rFont val="Arial"/>
        <family val="2"/>
      </rPr>
      <t>non-principal</t>
    </r>
    <r>
      <rPr>
        <b/>
        <sz val="10"/>
        <color rgb="FF000000"/>
        <rFont val="Arial"/>
        <family val="2"/>
      </rPr>
      <t>)</t>
    </r>
  </si>
  <si>
    <r>
      <t>Adjusted absolute GHG emission avoidance 
(Ref - Proj + CC</t>
    </r>
    <r>
      <rPr>
        <vertAlign val="subscript"/>
        <sz val="10"/>
        <color rgb="FF000000"/>
        <rFont val="Arial"/>
        <family val="2"/>
      </rPr>
      <t>credit</t>
    </r>
    <r>
      <rPr>
        <sz val="10"/>
        <color rgb="FF000000"/>
        <rFont val="Arial"/>
        <family val="2"/>
      </rPr>
      <t xml:space="preserve"> + TO)</t>
    </r>
  </si>
  <si>
    <t>Not relevant for MOB projects. Only relevant for hybrid projects with an EII component.</t>
  </si>
  <si>
    <t>Check that if hybrid application is selected there are non-zero emissions for at least one year in one other row on the ''Summary per year' sheet. Otherwise, check that they are zero. --&gt;</t>
  </si>
  <si>
    <t>01.11.2024</t>
  </si>
  <si>
    <t>[Optional Reporting]</t>
  </si>
  <si>
    <t>Average GHG emissions intensity to deliver the transportation services in the reference scenario</t>
  </si>
  <si>
    <t>Fuel consumption per return flight in the reference scenario</t>
  </si>
  <si>
    <t>TJ / return flight</t>
  </si>
  <si>
    <t>Consumption of jet A1 kerosene per return flight</t>
  </si>
  <si>
    <t>Number of return flights in the reference scenario</t>
  </si>
  <si>
    <t>Return flights / day</t>
  </si>
  <si>
    <t>Daily trips between island and peninsula for the transportation of passengers to/from work, and supplies for the island</t>
  </si>
  <si>
    <t>Days in operation in the reference scenario</t>
  </si>
  <si>
    <t>Days</t>
  </si>
  <si>
    <t>Efficiency of innovative aircraft in comparison to conventional technology</t>
  </si>
  <si>
    <t>Reduced energy demand in the aircraft to perform a 50km flight in the given route</t>
  </si>
  <si>
    <t>Estimated based on innovative aicraft specifications</t>
  </si>
  <si>
    <t>Share of biofuel in SAF</t>
  </si>
  <si>
    <t>Percentage of biofuel content in the SAF that will be used by the innovative aircraft</t>
  </si>
  <si>
    <t>Information provided by the fuel supplier</t>
  </si>
  <si>
    <t>Fuel consumption per return flight</t>
  </si>
  <si>
    <t>Estimated</t>
  </si>
  <si>
    <t>Number of return flights per day</t>
  </si>
  <si>
    <t>Days in operation in the project scenario</t>
  </si>
  <si>
    <t>TJ / return trip</t>
  </si>
  <si>
    <t>Estimated based on similar projects</t>
  </si>
  <si>
    <t>Number of return boat trips per day</t>
  </si>
  <si>
    <t>Return trip / day</t>
  </si>
  <si>
    <r>
      <t>tCO</t>
    </r>
    <r>
      <rPr>
        <vertAlign val="subscript"/>
        <sz val="10"/>
        <color rgb="FF000000"/>
        <rFont val="Arial"/>
        <family val="2"/>
      </rPr>
      <t>2</t>
    </r>
    <r>
      <rPr>
        <sz val="10"/>
        <color rgb="FF000000"/>
        <rFont val="Arial"/>
        <family val="2"/>
      </rPr>
      <t>e</t>
    </r>
  </si>
  <si>
    <t>Electricity demand in solar powered boat</t>
  </si>
  <si>
    <t>Total energy demand</t>
  </si>
  <si>
    <t>5% of the total demand covered by maritime diesel oil</t>
  </si>
  <si>
    <t>Marine diesel oil</t>
  </si>
  <si>
    <t>Marine diesel oil demand in solar powered boat</t>
  </si>
  <si>
    <t>Track record of flights from the airline company</t>
  </si>
  <si>
    <t>Total transport service provided in the reference scenario</t>
  </si>
  <si>
    <t>persons</t>
  </si>
  <si>
    <t>person-km / year</t>
  </si>
  <si>
    <t>Passenger capacity of an airplane in the reference scenario</t>
  </si>
  <si>
    <t>Distance travelled, two ways</t>
  </si>
  <si>
    <t>Accounting for 5 days of stop over a year because of unforseen events and maintenance.</t>
  </si>
  <si>
    <t>Passenger capacity of an airplane in the project scenario</t>
  </si>
  <si>
    <t>Travels by airplane</t>
  </si>
  <si>
    <t>Travels by ship</t>
  </si>
  <si>
    <t>Total transport service provided in the project scenario</t>
  </si>
  <si>
    <t>Passenger capacity of a ship in the project scenario</t>
  </si>
  <si>
    <t>Accounting for 5 days of stop over a year because of unforseen events and maintenance</t>
  </si>
  <si>
    <t>Note: The total transportation service provided in the project scenario must match the total transportation service provided in the reference scenario</t>
  </si>
  <si>
    <r>
      <t>tCO</t>
    </r>
    <r>
      <rPr>
        <vertAlign val="subscript"/>
        <sz val="10"/>
        <color rgb="FF000000"/>
        <rFont val="Arial"/>
        <family val="2"/>
      </rPr>
      <t>2</t>
    </r>
    <r>
      <rPr>
        <sz val="10"/>
        <color rgb="FF000000"/>
        <rFont val="Arial"/>
        <family val="2"/>
      </rPr>
      <t>e / year</t>
    </r>
  </si>
  <si>
    <t>Note: this shall be calculated by the applicant and underpinned by detailed justification, following the provisions of section 5.1.3.2</t>
  </si>
  <si>
    <t>Additional non-CO2 climate impacts for aviation activities in the project scenario</t>
  </si>
  <si>
    <t>Total energy demand by boat</t>
  </si>
  <si>
    <t>95% of the total demand covered by solar power</t>
  </si>
  <si>
    <t>Note: The project aims to provide transportation services through aviation and maritime modes of transport. The larger part of the transportation service provided in the project scenario is provided by aircrafts. Therefore, the sector is "Aviation", in line with section 5.1.1 and section 1.2.2.</t>
  </si>
  <si>
    <t>GHG Example - MOB - Aviation plus modal switch</t>
  </si>
  <si>
    <t>Example version:</t>
  </si>
  <si>
    <t>Date:</t>
  </si>
  <si>
    <t>e1.0</t>
  </si>
  <si>
    <t>HISTORY OF CHANGES TO THE EXAMPLE</t>
  </si>
  <si>
    <t>Context of the example and system boundaries</t>
  </si>
  <si>
    <t>e2.0</t>
  </si>
  <si>
    <t>Example aligned to the new format of the GHG Calculator and to the updated version of the GHG Methodology for MOB projects. The example has been expanded to include a component of fuels switch.</t>
  </si>
  <si>
    <t>23.11.2023</t>
  </si>
  <si>
    <t>First version</t>
  </si>
  <si>
    <t>Tonnes Black carbon per tonne fuel</t>
  </si>
  <si>
    <t>t BC/ t Fuel</t>
  </si>
  <si>
    <t>Fuel density</t>
  </si>
  <si>
    <t>MJ/g =TJ/t</t>
  </si>
  <si>
    <t>ICCT 2021</t>
  </si>
  <si>
    <t>Note: this shall be provided by the applicant and underpinned by detailed justification and well developed calculations, following the provisions of section 5.1.3.2</t>
  </si>
  <si>
    <t>The project envisages the partial replacement of flights occuring between an island and the mainland with 
(1) flights using an innovative and more efficient aircraft fuelled with SAF, and
(2) innovative boats using solar power (electricity).
In the absence of the project, 3 return flights of 50 km would occur per day during the whole year using an aircraft that would consume approximately 100 GJ (or 0.1 TJ) of conventional aviation fuel per return flight.
The project foresees replacing the 3 return flights with:
(1) 2 return journey using an aircraft 20% more efficient than the conventional aircraft, and which will consume a blend of a biofuel and jet A1, with equal proportions, i.e. 50% biofuel and 50% jet A1 kerosene.
(2) 1 return journey by a medium-sized boat run on solar energy, and diesel as a back-up only. The energy demand in the boat for a return trip is approximately 5 GJ (0.005 TJ). Of which 5% is provided by marine diesel oil, and 95% by solar power.
The project aims to provide transportation services through aviation and maritime modes of transport. The larger part of the transportation service provided in the project scenario is provided by aircrafts. Therefore, the sector is "Aviation", in line with section 5.1.1 and section 1.2.2.</t>
  </si>
  <si>
    <t>Solar energy</t>
  </si>
  <si>
    <r>
      <t>Amount of CO</t>
    </r>
    <r>
      <rPr>
        <vertAlign val="subscript"/>
        <sz val="10"/>
        <color theme="1"/>
        <rFont val="Arial"/>
        <family val="2"/>
      </rPr>
      <t>2</t>
    </r>
    <r>
      <rPr>
        <sz val="10"/>
        <color theme="1"/>
        <rFont val="Arial"/>
        <family val="2"/>
      </rPr>
      <t xml:space="preserve"> that is injected for permanent storage in year y, in tonnes CO</t>
    </r>
    <r>
      <rPr>
        <vertAlign val="subscript"/>
        <sz val="10"/>
        <color theme="1"/>
        <rFont val="Arial"/>
        <family val="2"/>
      </rPr>
      <t>2</t>
    </r>
    <r>
      <rPr>
        <sz val="10"/>
        <color theme="1"/>
        <rFont val="Arial"/>
        <family val="2"/>
      </rPr>
      <t>.</t>
    </r>
  </si>
  <si>
    <r>
      <t>Amount of CO</t>
    </r>
    <r>
      <rPr>
        <vertAlign val="subscript"/>
        <sz val="10"/>
        <rFont val="Arial"/>
        <family val="2"/>
      </rPr>
      <t>2</t>
    </r>
    <r>
      <rPr>
        <sz val="10"/>
        <rFont val="Arial"/>
        <family val="2"/>
      </rPr>
      <t xml:space="preserve"> that is incorporated into products in year y, in tonnes CO</t>
    </r>
    <r>
      <rPr>
        <vertAlign val="subscript"/>
        <sz val="10"/>
        <rFont val="Arial"/>
        <family val="2"/>
      </rPr>
      <t>2</t>
    </r>
    <r>
      <rPr>
        <sz val="10"/>
        <rFont val="Arial"/>
        <family val="2"/>
      </rPr>
      <t>e.</t>
    </r>
  </si>
  <si>
    <r>
      <t>GHG emissions from CO</t>
    </r>
    <r>
      <rPr>
        <vertAlign val="subscript"/>
        <sz val="10"/>
        <color theme="1"/>
        <rFont val="Arial"/>
        <family val="2"/>
      </rPr>
      <t>2</t>
    </r>
    <r>
      <rPr>
        <sz val="10"/>
        <color theme="1"/>
        <rFont val="Arial"/>
        <family val="2"/>
      </rPr>
      <t xml:space="preserve"> capture activities, in tonnes CO</t>
    </r>
    <r>
      <rPr>
        <vertAlign val="subscript"/>
        <sz val="10"/>
        <color theme="1"/>
        <rFont val="Arial"/>
        <family val="2"/>
      </rPr>
      <t>2</t>
    </r>
    <r>
      <rPr>
        <sz val="10"/>
        <color theme="1"/>
        <rFont val="Arial"/>
        <family val="2"/>
      </rPr>
      <t>e.</t>
    </r>
  </si>
  <si>
    <r>
      <t>GHG emissions from injection and geological storage of CO</t>
    </r>
    <r>
      <rPr>
        <vertAlign val="subscript"/>
        <sz val="10"/>
        <color theme="1"/>
        <rFont val="Arial"/>
        <family val="2"/>
      </rPr>
      <t>2</t>
    </r>
    <r>
      <rPr>
        <sz val="10"/>
        <color theme="1"/>
        <rFont val="Arial"/>
        <family val="2"/>
      </rPr>
      <t xml:space="preserve"> in a storage site.</t>
    </r>
  </si>
  <si>
    <r>
      <t>For projects in which CO</t>
    </r>
    <r>
      <rPr>
        <vertAlign val="subscript"/>
        <sz val="10"/>
        <color theme="1"/>
        <rFont val="Arial"/>
        <family val="2"/>
      </rPr>
      <t>2</t>
    </r>
    <r>
      <rPr>
        <sz val="10"/>
        <color theme="1"/>
        <rFont val="Arial"/>
        <family val="2"/>
      </rPr>
      <t xml:space="preserve"> injection and storage is associated with enhanced hydrocarbon recovery, emissions consistent with stoichiometric combustion of the associated fraction of the produced hydrocarbons.</t>
    </r>
  </si>
  <si>
    <r>
      <t>GHG emissions from transport of CO</t>
    </r>
    <r>
      <rPr>
        <vertAlign val="subscript"/>
        <sz val="10"/>
        <color theme="1"/>
        <rFont val="Arial"/>
        <family val="2"/>
      </rPr>
      <t>2</t>
    </r>
    <r>
      <rPr>
        <sz val="10"/>
        <color theme="1"/>
        <rFont val="Arial"/>
        <family val="2"/>
      </rPr>
      <t xml:space="preserve"> by pipelines, in tonnes CO</t>
    </r>
    <r>
      <rPr>
        <vertAlign val="subscript"/>
        <sz val="10"/>
        <color theme="1"/>
        <rFont val="Arial"/>
        <family val="2"/>
      </rPr>
      <t>2</t>
    </r>
    <r>
      <rPr>
        <sz val="10"/>
        <color theme="1"/>
        <rFont val="Arial"/>
        <family val="2"/>
      </rPr>
      <t>e.</t>
    </r>
  </si>
  <si>
    <r>
      <t>GHG emissions from transport of CO</t>
    </r>
    <r>
      <rPr>
        <vertAlign val="subscript"/>
        <sz val="10"/>
        <color theme="1"/>
        <rFont val="Arial"/>
        <family val="2"/>
      </rPr>
      <t>2</t>
    </r>
    <r>
      <rPr>
        <sz val="10"/>
        <color theme="1"/>
        <rFont val="Arial"/>
        <family val="2"/>
      </rPr>
      <t xml:space="preserve"> via road, rail or maritime modals in year y.</t>
    </r>
  </si>
  <si>
    <t>e2.1</t>
  </si>
  <si>
    <t>31.12.2025</t>
  </si>
  <si>
    <t>31.01.2025</t>
  </si>
  <si>
    <t>Sheet "CC credit overview" streamlined to avoid duplication of information with the GHG Methodology.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</si>
</sst>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4">
    <numFmt numFmtId="41" formatCode="_-* #,##0_-;\-* #,##0_-;_-* &quot;-&quot;_-;_-@_-"/>
    <numFmt numFmtId="43" formatCode="_-* #,##0.00_-;\-* #,##0.00_-;_-* &quot;-&quot;??_-;_-@_-"/>
    <numFmt numFmtId="164" formatCode="_(* #,##0.00_);_(* \(#,##0.00\);_(* &quot;-&quot;??_);_(@_)"/>
    <numFmt numFmtId="165" formatCode="_ [$€-2]\ * #,##0.00_ ;_ [$€-2]\ * \-#,##0.00_ ;_ [$€-2]\ * &quot;-&quot;??_ "/>
    <numFmt numFmtId="166" formatCode="_-* #,##0.0_-;\-* #,##0.0_-;_-* &quot;-&quot;??_-;_-@_-"/>
    <numFmt numFmtId="167" formatCode="_ [$€-2]\ * #,##0.000000000000_ ;_ [$€-2]\ * \-#,##0.000000000000_ ;_ [$€-2]\ * &quot;-&quot;??_ "/>
    <numFmt numFmtId="168" formatCode="_-* #,##0.000_-;\-* #,##0.000_-;_-* &quot;-&quot;??_-;_-@_-"/>
    <numFmt numFmtId="169" formatCode="#,##0_ ;\-#,##0\ "/>
    <numFmt numFmtId="170" formatCode="_-* #,##0_-;\-* #,##0_-;_-* &quot;-&quot;??_-;_-@_-"/>
    <numFmt numFmtId="171" formatCode="_-* #,##0.00000_-;\-* #,##0.00000_-;_-* &quot;-&quot;??_-;_-@_-"/>
    <numFmt numFmtId="172" formatCode="_-* #,##0.0000000_-;\-* #,##0.0000000_-;_-* &quot;-&quot;??_-;_-@_-"/>
    <numFmt numFmtId="173" formatCode="0.000"/>
    <numFmt numFmtId="174" formatCode="0.00000%"/>
    <numFmt numFmtId="175" formatCode="0.0000"/>
  </numFmts>
  <fonts count="54" x14ac:knownFonts="1">
    <font>
      <sz val="11"/>
      <color theme="1"/>
      <name val="Calibri"/>
      <family val="2"/>
      <scheme val="minor"/>
    </font>
    <font>
      <sz val="11"/>
      <color theme="1"/>
      <name val="Calibri"/>
      <family val="2"/>
      <scheme val="minor"/>
    </font>
    <font>
      <u/>
      <sz val="11"/>
      <color theme="10"/>
      <name val="Calibri"/>
      <family val="2"/>
      <scheme val="minor"/>
    </font>
    <font>
      <sz val="10"/>
      <name val="Arial"/>
      <family val="2"/>
    </font>
    <font>
      <sz val="10"/>
      <color theme="1"/>
      <name val="Arial"/>
      <family val="2"/>
    </font>
    <font>
      <b/>
      <sz val="10"/>
      <color rgb="FFFFFFFF"/>
      <name val="Arial"/>
      <family val="2"/>
    </font>
    <font>
      <sz val="10"/>
      <color rgb="FF000000"/>
      <name val="Arial"/>
      <family val="2"/>
    </font>
    <font>
      <vertAlign val="subscript"/>
      <sz val="10"/>
      <color rgb="FF000000"/>
      <name val="Arial"/>
      <family val="2"/>
    </font>
    <font>
      <vertAlign val="subscript"/>
      <sz val="10"/>
      <color theme="1"/>
      <name val="Arial"/>
      <family val="2"/>
    </font>
    <font>
      <sz val="8"/>
      <name val="Calibri"/>
      <family val="2"/>
      <scheme val="minor"/>
    </font>
    <font>
      <b/>
      <sz val="10"/>
      <name val="Arial"/>
      <family val="2"/>
    </font>
    <font>
      <b/>
      <sz val="10"/>
      <color theme="1"/>
      <name val="Arial"/>
      <family val="2"/>
    </font>
    <font>
      <u/>
      <sz val="10"/>
      <color theme="10"/>
      <name val="Arial"/>
      <family val="2"/>
    </font>
    <font>
      <sz val="10"/>
      <color theme="0" tint="-0.34998626667073579"/>
      <name val="Arial"/>
      <family val="2"/>
    </font>
    <font>
      <b/>
      <sz val="10"/>
      <color theme="0"/>
      <name val="Arial"/>
      <family val="2"/>
    </font>
    <font>
      <b/>
      <sz val="11"/>
      <color rgb="FFFFFFFF"/>
      <name val="Arial"/>
      <family val="2"/>
    </font>
    <font>
      <sz val="10"/>
      <color rgb="FFFFFFFF"/>
      <name val="Arial"/>
      <family val="2"/>
    </font>
    <font>
      <sz val="11"/>
      <name val="Arial"/>
      <family val="2"/>
    </font>
    <font>
      <sz val="11"/>
      <color theme="1"/>
      <name val="Arial"/>
      <family val="2"/>
    </font>
    <font>
      <b/>
      <sz val="11"/>
      <name val="Arial"/>
      <family val="2"/>
    </font>
    <font>
      <b/>
      <sz val="11"/>
      <color theme="1"/>
      <name val="Arial"/>
      <family val="2"/>
    </font>
    <font>
      <sz val="9"/>
      <color theme="1"/>
      <name val="Arial"/>
      <family val="2"/>
    </font>
    <font>
      <sz val="11"/>
      <name val="Calibri"/>
      <family val="2"/>
      <scheme val="minor"/>
    </font>
    <font>
      <i/>
      <sz val="10"/>
      <color theme="1"/>
      <name val="Arial"/>
      <family val="2"/>
    </font>
    <font>
      <i/>
      <sz val="10"/>
      <name val="Arial"/>
      <family val="2"/>
    </font>
    <font>
      <i/>
      <sz val="10"/>
      <color theme="0" tint="-0.34998626667073579"/>
      <name val="Arial"/>
      <family val="2"/>
    </font>
    <font>
      <sz val="11"/>
      <color rgb="FF000000"/>
      <name val="Arial"/>
      <family val="2"/>
    </font>
    <font>
      <b/>
      <sz val="10"/>
      <color rgb="FF000000"/>
      <name val="Arial"/>
      <family val="2"/>
    </font>
    <font>
      <vertAlign val="subscript"/>
      <sz val="11"/>
      <color rgb="FF000000"/>
      <name val="Arial"/>
      <family val="2"/>
    </font>
    <font>
      <i/>
      <sz val="11"/>
      <color theme="1"/>
      <name val="Arial"/>
      <family val="2"/>
    </font>
    <font>
      <b/>
      <sz val="11"/>
      <color theme="1"/>
      <name val="Calibri"/>
      <family val="2"/>
      <scheme val="minor"/>
    </font>
    <font>
      <b/>
      <sz val="8"/>
      <color rgb="FFFFFFFF"/>
      <name val="Arial"/>
      <family val="2"/>
    </font>
    <font>
      <sz val="8"/>
      <name val="Arial"/>
      <family val="2"/>
    </font>
    <font>
      <b/>
      <sz val="10"/>
      <color rgb="FFFF0000"/>
      <name val="Arial"/>
      <family val="2"/>
    </font>
    <font>
      <b/>
      <sz val="9"/>
      <name val="Arial"/>
      <family val="2"/>
    </font>
    <font>
      <sz val="9"/>
      <name val="Arial"/>
      <family val="2"/>
    </font>
    <font>
      <i/>
      <sz val="10"/>
      <color rgb="FF000000"/>
      <name val="Arial"/>
      <family val="2"/>
    </font>
    <font>
      <b/>
      <i/>
      <sz val="10"/>
      <name val="Arial"/>
      <family val="2"/>
    </font>
    <font>
      <vertAlign val="subscript"/>
      <sz val="10"/>
      <name val="Arial"/>
      <family val="2"/>
    </font>
    <font>
      <b/>
      <i/>
      <sz val="10"/>
      <color rgb="FFFFFFFF"/>
      <name val="Arial"/>
      <family val="2"/>
    </font>
    <font>
      <b/>
      <sz val="11"/>
      <color theme="0"/>
      <name val="Calibri"/>
      <family val="2"/>
      <scheme val="minor"/>
    </font>
    <font>
      <i/>
      <sz val="9"/>
      <name val="Arial"/>
      <family val="2"/>
    </font>
    <font>
      <b/>
      <i/>
      <sz val="9"/>
      <name val="Arial"/>
      <family val="2"/>
    </font>
    <font>
      <vertAlign val="subscript"/>
      <sz val="9"/>
      <name val="Arial"/>
      <family val="2"/>
    </font>
    <font>
      <b/>
      <sz val="9"/>
      <color rgb="FFFF0000"/>
      <name val="Arial"/>
      <family val="2"/>
    </font>
    <font>
      <b/>
      <vertAlign val="subscript"/>
      <sz val="9"/>
      <color rgb="FFFF0000"/>
      <name val="Arial"/>
      <family val="2"/>
    </font>
    <font>
      <b/>
      <sz val="11"/>
      <color rgb="FFFF0000"/>
      <name val="Arial"/>
      <family val="2"/>
    </font>
    <font>
      <vertAlign val="subscript"/>
      <sz val="11"/>
      <color theme="1"/>
      <name val="Calibri"/>
      <family val="2"/>
      <scheme val="minor"/>
    </font>
    <font>
      <b/>
      <vertAlign val="subscript"/>
      <sz val="10"/>
      <color rgb="FFFFFFFF"/>
      <name val="Arial"/>
      <family val="2"/>
    </font>
    <font>
      <sz val="9"/>
      <color rgb="FF000000"/>
      <name val="Arial"/>
      <family val="2"/>
    </font>
    <font>
      <b/>
      <vertAlign val="subscript"/>
      <sz val="10"/>
      <color rgb="FF000000"/>
      <name val="Arial"/>
      <family val="2"/>
    </font>
    <font>
      <b/>
      <i/>
      <sz val="9"/>
      <color rgb="FFFF0000"/>
      <name val="Arial"/>
      <family val="2"/>
    </font>
    <font>
      <sz val="9"/>
      <color theme="1"/>
      <name val="Calibri"/>
      <family val="2"/>
    </font>
    <font>
      <sz val="9"/>
      <color rgb="FF000000"/>
      <name val="Calibri"/>
      <family val="2"/>
    </font>
  </fonts>
  <fills count="24">
    <fill>
      <patternFill patternType="none"/>
    </fill>
    <fill>
      <patternFill patternType="gray125"/>
    </fill>
    <fill>
      <patternFill patternType="solid">
        <fgColor theme="0"/>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theme="7" tint="0.59999389629810485"/>
        <bgColor indexed="64"/>
      </patternFill>
    </fill>
    <fill>
      <patternFill patternType="solid">
        <fgColor theme="0" tint="-0.14999847407452621"/>
        <bgColor indexed="64"/>
      </patternFill>
    </fill>
    <fill>
      <patternFill patternType="solid">
        <fgColor indexed="9"/>
        <bgColor indexed="64"/>
      </patternFill>
    </fill>
    <fill>
      <patternFill patternType="solid">
        <fgColor rgb="FF00538B"/>
        <bgColor indexed="64"/>
      </patternFill>
    </fill>
    <fill>
      <patternFill patternType="solid">
        <fgColor rgb="FFFFFFFF"/>
        <bgColor indexed="64"/>
      </patternFill>
    </fill>
    <fill>
      <patternFill patternType="solid">
        <fgColor theme="0" tint="-0.499984740745262"/>
        <bgColor indexed="64"/>
      </patternFill>
    </fill>
    <fill>
      <patternFill patternType="solid">
        <fgColor theme="4" tint="-0.499984740745262"/>
        <bgColor theme="4" tint="-0.499984740745262"/>
      </patternFill>
    </fill>
    <fill>
      <patternFill patternType="solid">
        <fgColor theme="4" tint="0.59999389629810485"/>
        <bgColor theme="4" tint="0.59999389629810485"/>
      </patternFill>
    </fill>
    <fill>
      <patternFill patternType="solid">
        <fgColor theme="0" tint="-0.249977111117893"/>
        <bgColor indexed="64"/>
      </patternFill>
    </fill>
    <fill>
      <patternFill patternType="solid">
        <fgColor rgb="FFFFFFFF"/>
        <bgColor rgb="FF000000"/>
      </patternFill>
    </fill>
    <fill>
      <patternFill patternType="lightUp">
        <fgColor theme="2" tint="-0.749961851863155"/>
        <bgColor theme="0" tint="-0.24994659260841701"/>
      </patternFill>
    </fill>
    <fill>
      <patternFill patternType="solid">
        <fgColor rgb="FF555759"/>
        <bgColor indexed="64"/>
      </patternFill>
    </fill>
    <fill>
      <patternFill patternType="solid">
        <fgColor rgb="FFEDFFC4"/>
        <bgColor indexed="64"/>
      </patternFill>
    </fill>
    <fill>
      <patternFill patternType="solid">
        <fgColor rgb="FFD9D9D9"/>
        <bgColor indexed="64"/>
      </patternFill>
    </fill>
    <fill>
      <patternFill patternType="solid">
        <fgColor theme="9" tint="0.59999389629810485"/>
        <bgColor theme="4" tint="0.59999389629810485"/>
      </patternFill>
    </fill>
    <fill>
      <patternFill patternType="solid">
        <fgColor theme="2"/>
        <bgColor indexed="64"/>
      </patternFill>
    </fill>
    <fill>
      <patternFill patternType="solid">
        <fgColor rgb="FF00538B"/>
        <bgColor rgb="FF203764"/>
      </patternFill>
    </fill>
    <fill>
      <patternFill patternType="solid">
        <fgColor theme="0"/>
        <bgColor rgb="FFB4C6E7"/>
      </patternFill>
    </fill>
    <fill>
      <patternFill patternType="solid">
        <fgColor theme="9" tint="0.59999389629810485"/>
        <bgColor rgb="FFB4C6E7"/>
      </patternFill>
    </fill>
  </fills>
  <borders count="32">
    <border>
      <left/>
      <right/>
      <top/>
      <bottom/>
      <diagonal/>
    </border>
    <border>
      <left/>
      <right/>
      <top/>
      <bottom style="thin">
        <color indexed="64"/>
      </bottom>
      <diagonal/>
    </border>
    <border>
      <left style="medium">
        <color theme="0" tint="-0.249977111117893"/>
      </left>
      <right style="medium">
        <color theme="0" tint="-0.249977111117893"/>
      </right>
      <top style="medium">
        <color theme="0" tint="-0.249977111117893"/>
      </top>
      <bottom style="medium">
        <color theme="0" tint="-0.249977111117893"/>
      </bottom>
      <diagonal/>
    </border>
    <border>
      <left style="medium">
        <color theme="0" tint="-0.249977111117893"/>
      </left>
      <right/>
      <top style="medium">
        <color theme="0" tint="-0.249977111117893"/>
      </top>
      <bottom style="medium">
        <color theme="0" tint="-0.249977111117893"/>
      </bottom>
      <diagonal/>
    </border>
    <border>
      <left/>
      <right/>
      <top/>
      <bottom style="medium">
        <color rgb="FFD8E0E3"/>
      </bottom>
      <diagonal/>
    </border>
    <border>
      <left/>
      <right/>
      <top/>
      <bottom style="thin">
        <color theme="4"/>
      </bottom>
      <diagonal/>
    </border>
    <border>
      <left/>
      <right/>
      <top style="thin">
        <color theme="4" tint="0.79998168889431442"/>
      </top>
      <bottom style="thin">
        <color theme="4" tint="0.79998168889431442"/>
      </bottom>
      <diagonal/>
    </border>
    <border>
      <left/>
      <right/>
      <top style="thin">
        <color theme="4" tint="0.79998168889431442"/>
      </top>
      <bottom/>
      <diagonal/>
    </border>
    <border>
      <left style="thin">
        <color indexed="64"/>
      </left>
      <right/>
      <top/>
      <bottom/>
      <diagonal/>
    </border>
    <border>
      <left style="medium">
        <color theme="0" tint="-0.249977111117893"/>
      </left>
      <right/>
      <top/>
      <bottom/>
      <diagonal/>
    </border>
    <border>
      <left/>
      <right style="medium">
        <color theme="0" tint="-0.249977111117893"/>
      </right>
      <top/>
      <bottom/>
      <diagonal/>
    </border>
    <border>
      <left style="medium">
        <color theme="0" tint="-0.249977111117893"/>
      </left>
      <right/>
      <top style="medium">
        <color theme="0" tint="-0.249977111117893"/>
      </top>
      <bottom/>
      <diagonal/>
    </border>
    <border>
      <left style="thin">
        <color indexed="64"/>
      </left>
      <right style="thin">
        <color indexed="64"/>
      </right>
      <top style="thin">
        <color indexed="64"/>
      </top>
      <bottom style="thin">
        <color indexed="64"/>
      </bottom>
      <diagonal/>
    </border>
    <border>
      <left style="medium">
        <color theme="0" tint="-0.249977111117893"/>
      </left>
      <right style="medium">
        <color theme="0" tint="-0.249977111117893"/>
      </right>
      <top style="medium">
        <color theme="0" tint="-0.249977111117893"/>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rgb="FFBFBFBF"/>
      </left>
      <right style="medium">
        <color rgb="FFBFBFBF"/>
      </right>
      <top/>
      <bottom style="medium">
        <color rgb="FFBFBFBF"/>
      </bottom>
      <diagonal/>
    </border>
    <border>
      <left/>
      <right style="medium">
        <color rgb="FFBFBFBF"/>
      </right>
      <top/>
      <bottom style="medium">
        <color rgb="FFBFBFBF"/>
      </bottom>
      <diagonal/>
    </border>
    <border>
      <left/>
      <right/>
      <top style="medium">
        <color theme="0" tint="-0.249977111117893"/>
      </top>
      <bottom/>
      <diagonal/>
    </border>
    <border>
      <left/>
      <right/>
      <top/>
      <bottom style="medium">
        <color rgb="FF95D600"/>
      </bottom>
      <diagonal/>
    </border>
    <border>
      <left style="hair">
        <color rgb="FFBBBCBD"/>
      </left>
      <right style="hair">
        <color rgb="FFBBBCBD"/>
      </right>
      <top style="hair">
        <color rgb="FFBBBCBD"/>
      </top>
      <bottom style="hair">
        <color rgb="FFBBBCBD"/>
      </bottom>
      <diagonal/>
    </border>
    <border>
      <left style="thick">
        <color rgb="FFBFBFBF"/>
      </left>
      <right style="thick">
        <color rgb="FFBFBFBF"/>
      </right>
      <top/>
      <bottom style="thick">
        <color rgb="FFBFBFBF"/>
      </bottom>
      <diagonal/>
    </border>
    <border>
      <left/>
      <right style="thick">
        <color rgb="FFBFBFBF"/>
      </right>
      <top/>
      <bottom style="thick">
        <color rgb="FFBFBFBF"/>
      </bottom>
      <diagonal/>
    </border>
    <border>
      <left/>
      <right style="thin">
        <color indexed="64"/>
      </right>
      <top style="thin">
        <color indexed="64"/>
      </top>
      <bottom style="thin">
        <color indexed="64"/>
      </bottom>
      <diagonal/>
    </border>
    <border>
      <left/>
      <right/>
      <top style="thin">
        <color indexed="64"/>
      </top>
      <bottom/>
      <diagonal/>
    </border>
    <border>
      <left/>
      <right style="medium">
        <color rgb="FFD8E0E3"/>
      </right>
      <top/>
      <bottom style="medium">
        <color rgb="FFD8E0E3"/>
      </bottom>
      <diagonal/>
    </border>
    <border>
      <left/>
      <right style="medium">
        <color theme="0" tint="-0.249977111117893"/>
      </right>
      <top style="medium">
        <color theme="0" tint="-0.249977111117893"/>
      </top>
      <bottom/>
      <diagonal/>
    </border>
    <border>
      <left style="medium">
        <color rgb="FFD8E0E3"/>
      </left>
      <right/>
      <top/>
      <bottom/>
      <diagonal/>
    </border>
    <border>
      <left style="thick">
        <color rgb="FFBFBFBF"/>
      </left>
      <right style="thick">
        <color rgb="FFBFBFBF"/>
      </right>
      <top style="thick">
        <color rgb="FFBFBFBF"/>
      </top>
      <bottom/>
      <diagonal/>
    </border>
    <border>
      <left style="thick">
        <color rgb="FFBFBFBF"/>
      </left>
      <right style="thick">
        <color rgb="FFBFBFBF"/>
      </right>
      <top/>
      <bottom/>
      <diagonal/>
    </border>
    <border>
      <left/>
      <right style="thick">
        <color rgb="FFBFBFBF"/>
      </right>
      <top style="thick">
        <color rgb="FFBFBFBF"/>
      </top>
      <bottom/>
      <diagonal/>
    </border>
    <border>
      <left/>
      <right style="thick">
        <color rgb="FFBFBFBF"/>
      </right>
      <top/>
      <bottom/>
      <diagonal/>
    </border>
  </borders>
  <cellStyleXfs count="21">
    <xf numFmtId="0" fontId="0" fillId="0" borderId="0"/>
    <xf numFmtId="9" fontId="1" fillId="0" borderId="0" applyFont="0" applyFill="0" applyBorder="0" applyAlignment="0" applyProtection="0"/>
    <xf numFmtId="0" fontId="2" fillId="0" borderId="0" applyNumberFormat="0" applyFill="0" applyBorder="0" applyAlignment="0" applyProtection="0"/>
    <xf numFmtId="0" fontId="3" fillId="0" borderId="0"/>
    <xf numFmtId="0" fontId="3" fillId="0" borderId="0"/>
    <xf numFmtId="164" fontId="3" fillId="0" borderId="0" applyFont="0" applyFill="0" applyBorder="0" applyAlignment="0" applyProtection="0"/>
    <xf numFmtId="0" fontId="3" fillId="0" borderId="0"/>
    <xf numFmtId="165" fontId="3" fillId="0" borderId="0"/>
    <xf numFmtId="165" fontId="1" fillId="0" borderId="0"/>
    <xf numFmtId="167" fontId="1" fillId="0" borderId="0"/>
    <xf numFmtId="43" fontId="1"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0" fontId="3" fillId="15" borderId="2">
      <alignment vertical="center"/>
    </xf>
    <xf numFmtId="0" fontId="3" fillId="15" borderId="2">
      <alignment vertical="center"/>
    </xf>
    <xf numFmtId="0" fontId="31" fillId="16" borderId="19" applyNumberFormat="0">
      <alignment vertical="center" wrapText="1"/>
    </xf>
    <xf numFmtId="0" fontId="32" fillId="17" borderId="20" applyNumberFormat="0" applyAlignment="0"/>
    <xf numFmtId="0" fontId="17" fillId="15" borderId="2">
      <alignment vertical="center"/>
    </xf>
    <xf numFmtId="0" fontId="17" fillId="6" borderId="2">
      <alignment vertical="center"/>
      <protection locked="0"/>
    </xf>
    <xf numFmtId="0" fontId="17" fillId="3" borderId="2">
      <alignment vertical="center" wrapText="1"/>
      <protection locked="0"/>
    </xf>
    <xf numFmtId="0" fontId="26" fillId="5" borderId="2">
      <alignment vertical="center" wrapText="1"/>
      <protection locked="0"/>
    </xf>
  </cellStyleXfs>
  <cellXfs count="329">
    <xf numFmtId="0" fontId="0" fillId="0" borderId="0" xfId="0"/>
    <xf numFmtId="0" fontId="11" fillId="2" borderId="1" xfId="3" applyFont="1" applyFill="1" applyBorder="1" applyAlignment="1" applyProtection="1">
      <alignment horizontal="left" vertical="center"/>
      <protection locked="0" hidden="1"/>
    </xf>
    <xf numFmtId="0" fontId="3" fillId="2" borderId="1" xfId="3" applyFill="1" applyBorder="1" applyAlignment="1" applyProtection="1">
      <alignment horizontal="left" vertical="center"/>
      <protection locked="0" hidden="1"/>
    </xf>
    <xf numFmtId="0" fontId="3" fillId="2" borderId="0" xfId="3" applyFill="1" applyAlignment="1" applyProtection="1">
      <alignment horizontal="left" vertical="center"/>
      <protection locked="0" hidden="1"/>
    </xf>
    <xf numFmtId="0" fontId="4" fillId="2" borderId="0" xfId="0" applyFont="1" applyFill="1"/>
    <xf numFmtId="0" fontId="5" fillId="8" borderId="2" xfId="0" applyFont="1" applyFill="1" applyBorder="1" applyAlignment="1">
      <alignment vertical="center" wrapText="1"/>
    </xf>
    <xf numFmtId="0" fontId="5" fillId="8" borderId="2" xfId="0" applyFont="1" applyFill="1" applyBorder="1" applyAlignment="1">
      <alignment horizontal="center" vertical="center" wrapText="1"/>
    </xf>
    <xf numFmtId="0" fontId="4" fillId="0" borderId="2" xfId="0" applyFont="1" applyBorder="1" applyAlignment="1">
      <alignment vertical="center" wrapText="1"/>
    </xf>
    <xf numFmtId="0" fontId="6" fillId="9" borderId="2" xfId="0" applyFont="1" applyFill="1" applyBorder="1" applyAlignment="1">
      <alignment vertical="center" wrapText="1"/>
    </xf>
    <xf numFmtId="0" fontId="6" fillId="5" borderId="2" xfId="0" applyFont="1" applyFill="1" applyBorder="1" applyAlignment="1">
      <alignment vertical="center" wrapText="1"/>
    </xf>
    <xf numFmtId="0" fontId="3" fillId="6" borderId="2" xfId="4" applyFill="1" applyBorder="1" applyAlignment="1">
      <alignment vertical="center"/>
    </xf>
    <xf numFmtId="0" fontId="6" fillId="6" borderId="2" xfId="0" applyFont="1" applyFill="1" applyBorder="1" applyAlignment="1">
      <alignment vertical="center" wrapText="1"/>
    </xf>
    <xf numFmtId="0" fontId="5" fillId="8" borderId="3" xfId="0" applyFont="1" applyFill="1" applyBorder="1" applyAlignment="1">
      <alignment horizontal="center" vertical="center" wrapText="1"/>
    </xf>
    <xf numFmtId="0" fontId="4" fillId="2" borderId="1" xfId="0" applyFont="1" applyFill="1" applyBorder="1" applyAlignment="1">
      <alignment horizontal="left" vertical="top"/>
    </xf>
    <xf numFmtId="0" fontId="6" fillId="5" borderId="2" xfId="0" applyFont="1" applyFill="1" applyBorder="1" applyAlignment="1">
      <alignment horizontal="left" vertical="top" wrapText="1"/>
    </xf>
    <xf numFmtId="0" fontId="6" fillId="6" borderId="2" xfId="0" applyFont="1" applyFill="1" applyBorder="1" applyAlignment="1">
      <alignment horizontal="left" vertical="top" wrapText="1"/>
    </xf>
    <xf numFmtId="0" fontId="15" fillId="8" borderId="2" xfId="0" applyFont="1" applyFill="1" applyBorder="1" applyAlignment="1">
      <alignment horizontal="center" vertical="center" wrapText="1"/>
    </xf>
    <xf numFmtId="0" fontId="4" fillId="0" borderId="2" xfId="0" applyFont="1" applyBorder="1" applyAlignment="1">
      <alignment vertical="center"/>
    </xf>
    <xf numFmtId="168" fontId="6" fillId="3" borderId="2" xfId="10" applyNumberFormat="1" applyFont="1" applyFill="1" applyBorder="1" applyAlignment="1">
      <alignment vertical="center" wrapText="1"/>
    </xf>
    <xf numFmtId="0" fontId="3" fillId="0" borderId="2" xfId="0" applyFont="1" applyBorder="1" applyAlignment="1">
      <alignment vertical="center" wrapText="1"/>
    </xf>
    <xf numFmtId="0" fontId="18" fillId="2" borderId="0" xfId="0" applyFont="1" applyFill="1"/>
    <xf numFmtId="0" fontId="0" fillId="2" borderId="0" xfId="0" applyFill="1"/>
    <xf numFmtId="0" fontId="4" fillId="13" borderId="2" xfId="0" applyFont="1" applyFill="1" applyBorder="1" applyAlignment="1">
      <alignment vertical="center" wrapText="1"/>
    </xf>
    <xf numFmtId="0" fontId="6" fillId="13" borderId="2" xfId="0" applyFont="1" applyFill="1" applyBorder="1" applyAlignment="1">
      <alignment vertical="center" wrapText="1"/>
    </xf>
    <xf numFmtId="0" fontId="12" fillId="13" borderId="2" xfId="2" applyFont="1" applyFill="1" applyBorder="1" applyAlignment="1">
      <alignment vertical="center" wrapText="1"/>
    </xf>
    <xf numFmtId="0" fontId="6" fillId="10" borderId="2" xfId="0" applyFont="1" applyFill="1" applyBorder="1" applyAlignment="1">
      <alignment vertical="center"/>
    </xf>
    <xf numFmtId="0" fontId="4" fillId="10" borderId="2" xfId="0" applyFont="1" applyFill="1" applyBorder="1" applyAlignment="1">
      <alignment vertical="center"/>
    </xf>
    <xf numFmtId="0" fontId="4" fillId="0" borderId="4" xfId="0" applyFont="1" applyBorder="1" applyAlignment="1">
      <alignment vertical="center"/>
    </xf>
    <xf numFmtId="0" fontId="4" fillId="13" borderId="2" xfId="0" applyFont="1" applyFill="1" applyBorder="1" applyAlignment="1">
      <alignment vertical="center"/>
    </xf>
    <xf numFmtId="0" fontId="6" fillId="10" borderId="2" xfId="0" quotePrefix="1" applyFont="1" applyFill="1" applyBorder="1" applyAlignment="1">
      <alignment vertical="center"/>
    </xf>
    <xf numFmtId="0" fontId="5" fillId="8" borderId="2" xfId="0" applyFont="1" applyFill="1" applyBorder="1" applyAlignment="1">
      <alignment horizontal="center" vertical="top" wrapText="1"/>
    </xf>
    <xf numFmtId="0" fontId="15" fillId="13" borderId="3" xfId="0" applyFont="1" applyFill="1" applyBorder="1" applyAlignment="1">
      <alignment horizontal="center" vertical="center" wrapText="1"/>
    </xf>
    <xf numFmtId="0" fontId="15" fillId="13" borderId="2" xfId="0" applyFont="1" applyFill="1" applyBorder="1" applyAlignment="1">
      <alignment horizontal="center" vertical="center" wrapText="1"/>
    </xf>
    <xf numFmtId="169" fontId="15" fillId="13" borderId="3" xfId="0" applyNumberFormat="1" applyFont="1" applyFill="1" applyBorder="1" applyAlignment="1">
      <alignment horizontal="right" vertical="center" wrapText="1"/>
    </xf>
    <xf numFmtId="169" fontId="15" fillId="13" borderId="2" xfId="0" applyNumberFormat="1" applyFont="1" applyFill="1" applyBorder="1" applyAlignment="1">
      <alignment horizontal="right" vertical="center" wrapText="1"/>
    </xf>
    <xf numFmtId="0" fontId="19" fillId="13" borderId="2" xfId="0" applyFont="1" applyFill="1" applyBorder="1" applyAlignment="1">
      <alignment horizontal="left" vertical="center"/>
    </xf>
    <xf numFmtId="170" fontId="6" fillId="4" borderId="2" xfId="10" applyNumberFormat="1" applyFont="1" applyFill="1" applyBorder="1" applyAlignment="1">
      <alignment vertical="center" wrapText="1"/>
    </xf>
    <xf numFmtId="170" fontId="6" fillId="10" borderId="2" xfId="10" applyNumberFormat="1" applyFont="1" applyFill="1" applyBorder="1" applyAlignment="1">
      <alignment vertical="center"/>
    </xf>
    <xf numFmtId="170" fontId="6" fillId="3" borderId="2" xfId="10" applyNumberFormat="1" applyFont="1" applyFill="1" applyBorder="1" applyAlignment="1">
      <alignment vertical="center" wrapText="1"/>
    </xf>
    <xf numFmtId="43" fontId="6" fillId="4" borderId="2" xfId="10" applyFont="1" applyFill="1" applyBorder="1" applyAlignment="1">
      <alignment horizontal="right" vertical="center" wrapText="1"/>
    </xf>
    <xf numFmtId="170" fontId="6" fillId="4" borderId="2" xfId="10" applyNumberFormat="1" applyFont="1" applyFill="1" applyBorder="1" applyAlignment="1">
      <alignment horizontal="right" vertical="center" wrapText="1"/>
    </xf>
    <xf numFmtId="170" fontId="15" fillId="13" borderId="3" xfId="10" applyNumberFormat="1" applyFont="1" applyFill="1" applyBorder="1" applyAlignment="1">
      <alignment horizontal="center" vertical="center" wrapText="1"/>
    </xf>
    <xf numFmtId="170" fontId="15" fillId="13" borderId="2" xfId="10" applyNumberFormat="1" applyFont="1" applyFill="1" applyBorder="1" applyAlignment="1">
      <alignment horizontal="right" vertical="center" wrapText="1"/>
    </xf>
    <xf numFmtId="170" fontId="15" fillId="13" borderId="3" xfId="10" applyNumberFormat="1" applyFont="1" applyFill="1" applyBorder="1" applyAlignment="1">
      <alignment horizontal="right" vertical="center" wrapText="1"/>
    </xf>
    <xf numFmtId="0" fontId="26" fillId="9" borderId="2" xfId="0" applyFont="1" applyFill="1" applyBorder="1" applyAlignment="1">
      <alignment vertical="center" wrapText="1"/>
    </xf>
    <xf numFmtId="0" fontId="17" fillId="15" borderId="2" xfId="17" applyAlignment="1">
      <alignment horizontal="left" vertical="center"/>
    </xf>
    <xf numFmtId="0" fontId="26" fillId="6" borderId="2" xfId="0" applyFont="1" applyFill="1" applyBorder="1" applyAlignment="1">
      <alignment vertical="center" wrapText="1"/>
    </xf>
    <xf numFmtId="170" fontId="6" fillId="4" borderId="2" xfId="10" applyNumberFormat="1" applyFont="1" applyFill="1" applyBorder="1" applyAlignment="1">
      <alignment horizontal="center" vertical="center" wrapText="1"/>
    </xf>
    <xf numFmtId="0" fontId="4" fillId="2" borderId="0" xfId="0" applyFont="1" applyFill="1" applyAlignment="1">
      <alignment horizontal="center" vertical="center"/>
    </xf>
    <xf numFmtId="0" fontId="11" fillId="2" borderId="1" xfId="0" applyFont="1" applyFill="1" applyBorder="1" applyAlignment="1">
      <alignment horizontal="left" vertical="center"/>
    </xf>
    <xf numFmtId="0" fontId="4" fillId="2" borderId="1" xfId="0" applyFont="1" applyFill="1" applyBorder="1" applyAlignment="1">
      <alignment horizontal="left" vertical="center"/>
    </xf>
    <xf numFmtId="0" fontId="4" fillId="2" borderId="0" xfId="0" applyFont="1" applyFill="1" applyAlignment="1">
      <alignment horizontal="left" vertical="center"/>
    </xf>
    <xf numFmtId="0" fontId="13" fillId="2" borderId="0" xfId="0" applyFont="1" applyFill="1" applyAlignment="1">
      <alignment vertical="center"/>
    </xf>
    <xf numFmtId="0" fontId="14" fillId="11" borderId="5" xfId="0" applyFont="1" applyFill="1" applyBorder="1" applyAlignment="1">
      <alignment horizontal="left" vertical="center"/>
    </xf>
    <xf numFmtId="0" fontId="4" fillId="2" borderId="0" xfId="0" pivotButton="1" applyFont="1" applyFill="1" applyAlignment="1">
      <alignment horizontal="left" vertical="center"/>
    </xf>
    <xf numFmtId="0" fontId="4" fillId="12" borderId="6" xfId="0" applyFont="1" applyFill="1" applyBorder="1" applyAlignment="1">
      <alignment horizontal="left" vertical="center"/>
    </xf>
    <xf numFmtId="170" fontId="4" fillId="12" borderId="6" xfId="10" applyNumberFormat="1" applyFont="1" applyFill="1" applyBorder="1" applyAlignment="1">
      <alignment horizontal="left" vertical="center"/>
    </xf>
    <xf numFmtId="0" fontId="14" fillId="11" borderId="7" xfId="0" applyFont="1" applyFill="1" applyBorder="1" applyAlignment="1">
      <alignment horizontal="left" vertical="center"/>
    </xf>
    <xf numFmtId="170" fontId="14" fillId="11" borderId="7" xfId="10" applyNumberFormat="1" applyFont="1" applyFill="1" applyBorder="1" applyAlignment="1">
      <alignment horizontal="left" vertical="center"/>
    </xf>
    <xf numFmtId="0" fontId="11" fillId="2" borderId="0" xfId="0" applyFont="1" applyFill="1" applyAlignment="1">
      <alignment horizontal="left" vertical="center"/>
    </xf>
    <xf numFmtId="0" fontId="6" fillId="5" borderId="2" xfId="0" applyFont="1" applyFill="1" applyBorder="1" applyAlignment="1">
      <alignment horizontal="left" vertical="center" wrapText="1"/>
    </xf>
    <xf numFmtId="170" fontId="6" fillId="3" borderId="2" xfId="10" applyNumberFormat="1" applyFont="1" applyFill="1" applyBorder="1" applyAlignment="1">
      <alignment horizontal="left" vertical="center" wrapText="1"/>
    </xf>
    <xf numFmtId="0" fontId="6" fillId="6" borderId="2" xfId="0" applyFont="1" applyFill="1" applyBorder="1" applyAlignment="1">
      <alignment horizontal="left" vertical="center" wrapText="1"/>
    </xf>
    <xf numFmtId="170" fontId="6" fillId="4" borderId="2" xfId="10" applyNumberFormat="1" applyFont="1" applyFill="1" applyBorder="1" applyAlignment="1">
      <alignment horizontal="left" vertical="center" wrapText="1"/>
    </xf>
    <xf numFmtId="9" fontId="6" fillId="3" borderId="2" xfId="1" applyFont="1" applyFill="1" applyBorder="1" applyAlignment="1">
      <alignment horizontal="left" vertical="center" wrapText="1"/>
    </xf>
    <xf numFmtId="0" fontId="11" fillId="2" borderId="1" xfId="0" applyFont="1" applyFill="1" applyBorder="1" applyAlignment="1">
      <alignment vertical="center"/>
    </xf>
    <xf numFmtId="0" fontId="4" fillId="2" borderId="1" xfId="0" applyFont="1" applyFill="1" applyBorder="1" applyAlignment="1">
      <alignment vertical="center"/>
    </xf>
    <xf numFmtId="0" fontId="4" fillId="2" borderId="0" xfId="0" applyFont="1" applyFill="1" applyAlignment="1">
      <alignment vertical="center"/>
    </xf>
    <xf numFmtId="0" fontId="14" fillId="11" borderId="5" xfId="0" applyFont="1" applyFill="1" applyBorder="1" applyAlignment="1">
      <alignment vertical="center"/>
    </xf>
    <xf numFmtId="166" fontId="4" fillId="12" borderId="6" xfId="0" applyNumberFormat="1" applyFont="1" applyFill="1" applyBorder="1" applyAlignment="1">
      <alignment vertical="center"/>
    </xf>
    <xf numFmtId="166" fontId="14" fillId="11" borderId="7" xfId="0" applyNumberFormat="1" applyFont="1" applyFill="1" applyBorder="1" applyAlignment="1">
      <alignment vertical="center"/>
    </xf>
    <xf numFmtId="0" fontId="4" fillId="2" borderId="0" xfId="0" applyFont="1" applyFill="1" applyAlignment="1">
      <alignment vertical="center" wrapText="1"/>
    </xf>
    <xf numFmtId="0" fontId="3" fillId="13" borderId="2" xfId="4" applyFill="1" applyBorder="1" applyAlignment="1">
      <alignment vertical="center" wrapText="1"/>
    </xf>
    <xf numFmtId="0" fontId="3" fillId="6" borderId="2" xfId="4" quotePrefix="1" applyFill="1" applyBorder="1" applyAlignment="1">
      <alignment vertical="center"/>
    </xf>
    <xf numFmtId="168" fontId="6" fillId="3" borderId="2" xfId="10" applyNumberFormat="1" applyFont="1" applyFill="1" applyBorder="1" applyAlignment="1">
      <alignment horizontal="right" vertical="center"/>
    </xf>
    <xf numFmtId="171" fontId="6" fillId="3" borderId="2" xfId="10" applyNumberFormat="1" applyFont="1" applyFill="1" applyBorder="1" applyAlignment="1">
      <alignment horizontal="right" vertical="center"/>
    </xf>
    <xf numFmtId="172" fontId="6" fillId="3" borderId="2" xfId="10" applyNumberFormat="1" applyFont="1" applyFill="1" applyBorder="1" applyAlignment="1">
      <alignment horizontal="right" vertical="center"/>
    </xf>
    <xf numFmtId="170" fontId="6" fillId="3" borderId="2" xfId="10" applyNumberFormat="1" applyFont="1" applyFill="1" applyBorder="1" applyAlignment="1">
      <alignment horizontal="right" vertical="center"/>
    </xf>
    <xf numFmtId="0" fontId="19" fillId="13" borderId="3" xfId="0" applyFont="1" applyFill="1" applyBorder="1" applyAlignment="1">
      <alignment horizontal="center" vertical="center" wrapText="1"/>
    </xf>
    <xf numFmtId="0" fontId="3" fillId="2" borderId="0" xfId="0" applyFont="1" applyFill="1" applyAlignment="1">
      <alignment vertical="center"/>
    </xf>
    <xf numFmtId="0" fontId="10" fillId="13" borderId="2" xfId="0" applyFont="1" applyFill="1" applyBorder="1" applyAlignment="1">
      <alignment horizontal="left" vertical="center"/>
    </xf>
    <xf numFmtId="0" fontId="5" fillId="13" borderId="2" xfId="0" applyFont="1" applyFill="1" applyBorder="1" applyAlignment="1">
      <alignment horizontal="left" vertical="center"/>
    </xf>
    <xf numFmtId="170" fontId="5" fillId="13" borderId="2" xfId="10" applyNumberFormat="1" applyFont="1" applyFill="1" applyBorder="1" applyAlignment="1">
      <alignment horizontal="left" vertical="center"/>
    </xf>
    <xf numFmtId="170" fontId="5" fillId="13" borderId="2" xfId="10" applyNumberFormat="1" applyFont="1" applyFill="1" applyBorder="1" applyAlignment="1">
      <alignment horizontal="center" vertical="center"/>
    </xf>
    <xf numFmtId="0" fontId="3" fillId="2" borderId="0" xfId="0" applyFont="1" applyFill="1" applyAlignment="1">
      <alignment horizontal="center" vertical="center"/>
    </xf>
    <xf numFmtId="9" fontId="6" fillId="4" borderId="2" xfId="1" applyFont="1" applyFill="1" applyBorder="1" applyAlignment="1">
      <alignment horizontal="left" vertical="center" wrapText="1"/>
    </xf>
    <xf numFmtId="0" fontId="3" fillId="6" borderId="2" xfId="0" applyFont="1" applyFill="1" applyBorder="1" applyAlignment="1">
      <alignment horizontal="left" vertical="center" wrapText="1"/>
    </xf>
    <xf numFmtId="0" fontId="35" fillId="2" borderId="2" xfId="18" applyFont="1" applyFill="1" applyAlignment="1">
      <alignment vertical="center" wrapText="1"/>
      <protection locked="0"/>
    </xf>
    <xf numFmtId="0" fontId="18" fillId="0" borderId="12" xfId="0" applyFont="1" applyBorder="1" applyAlignment="1">
      <alignment horizontal="center" vertical="center"/>
    </xf>
    <xf numFmtId="0" fontId="20" fillId="2" borderId="1" xfId="0" applyFont="1" applyFill="1" applyBorder="1" applyAlignment="1">
      <alignment horizontal="left" vertical="top"/>
    </xf>
    <xf numFmtId="0" fontId="13" fillId="2" borderId="0" xfId="0" applyFont="1" applyFill="1"/>
    <xf numFmtId="0" fontId="20" fillId="2" borderId="1" xfId="0" applyFont="1" applyFill="1" applyBorder="1" applyAlignment="1">
      <alignment horizontal="left" vertical="center"/>
    </xf>
    <xf numFmtId="0" fontId="18" fillId="2" borderId="0" xfId="0" applyFont="1" applyFill="1" applyAlignment="1">
      <alignment horizontal="left" vertical="center"/>
    </xf>
    <xf numFmtId="0" fontId="0" fillId="2" borderId="0" xfId="0" applyFill="1" applyAlignment="1">
      <alignment vertical="center"/>
    </xf>
    <xf numFmtId="0" fontId="36" fillId="6" borderId="2" xfId="0" applyFont="1" applyFill="1" applyBorder="1" applyAlignment="1">
      <alignment vertical="center" wrapText="1"/>
    </xf>
    <xf numFmtId="0" fontId="39" fillId="13" borderId="2" xfId="0" applyFont="1" applyFill="1" applyBorder="1" applyAlignment="1">
      <alignment horizontal="left" vertical="center"/>
    </xf>
    <xf numFmtId="0" fontId="36" fillId="6" borderId="2" xfId="0" applyFont="1" applyFill="1" applyBorder="1" applyAlignment="1">
      <alignment horizontal="left" vertical="center" wrapText="1"/>
    </xf>
    <xf numFmtId="0" fontId="4" fillId="2" borderId="1" xfId="0" applyFont="1" applyFill="1" applyBorder="1" applyAlignment="1">
      <alignment horizontal="center" vertical="center"/>
    </xf>
    <xf numFmtId="0" fontId="10" fillId="13" borderId="2" xfId="0" applyFont="1" applyFill="1" applyBorder="1" applyAlignment="1">
      <alignment horizontal="center" vertical="center" wrapText="1"/>
    </xf>
    <xf numFmtId="0" fontId="3" fillId="15" borderId="2" xfId="17" applyFont="1" applyAlignment="1">
      <alignment horizontal="left" vertical="center"/>
    </xf>
    <xf numFmtId="0" fontId="4" fillId="2" borderId="0" xfId="0" applyFont="1" applyFill="1" applyAlignment="1">
      <alignment horizontal="right" vertical="center"/>
    </xf>
    <xf numFmtId="0" fontId="4" fillId="2" borderId="1" xfId="0" applyFont="1" applyFill="1" applyBorder="1" applyAlignment="1">
      <alignment horizontal="right" vertical="center"/>
    </xf>
    <xf numFmtId="0" fontId="5" fillId="8" borderId="2" xfId="0" applyFont="1" applyFill="1" applyBorder="1" applyAlignment="1">
      <alignment horizontal="right" vertical="center" wrapText="1"/>
    </xf>
    <xf numFmtId="0" fontId="10" fillId="13" borderId="2" xfId="0" applyFont="1" applyFill="1" applyBorder="1" applyAlignment="1">
      <alignment horizontal="right" vertical="center" wrapText="1"/>
    </xf>
    <xf numFmtId="0" fontId="3" fillId="15" borderId="2" xfId="17" applyFont="1" applyAlignment="1">
      <alignment horizontal="right" vertical="center"/>
    </xf>
    <xf numFmtId="0" fontId="5" fillId="13" borderId="2" xfId="0" applyFont="1" applyFill="1" applyBorder="1" applyAlignment="1">
      <alignment horizontal="right" vertical="center"/>
    </xf>
    <xf numFmtId="0" fontId="6" fillId="4" borderId="2" xfId="10" applyNumberFormat="1" applyFont="1" applyFill="1" applyBorder="1" applyAlignment="1">
      <alignment horizontal="right" vertical="center" wrapText="1"/>
    </xf>
    <xf numFmtId="0" fontId="6" fillId="3" borderId="2" xfId="10" applyNumberFormat="1" applyFont="1" applyFill="1" applyBorder="1" applyAlignment="1">
      <alignment horizontal="right" vertical="center" wrapText="1"/>
    </xf>
    <xf numFmtId="0" fontId="6" fillId="10" borderId="2" xfId="0" applyFont="1" applyFill="1" applyBorder="1" applyAlignment="1">
      <alignment horizontal="right" vertical="center"/>
    </xf>
    <xf numFmtId="0" fontId="18" fillId="2" borderId="0" xfId="0" applyFont="1" applyFill="1" applyAlignment="1">
      <alignment horizontal="right" vertical="center"/>
    </xf>
    <xf numFmtId="0" fontId="19" fillId="13" borderId="3" xfId="0" applyFont="1" applyFill="1" applyBorder="1" applyAlignment="1">
      <alignment horizontal="right" vertical="center" wrapText="1"/>
    </xf>
    <xf numFmtId="0" fontId="17" fillId="15" borderId="2" xfId="17" applyAlignment="1">
      <alignment horizontal="right" vertical="center"/>
    </xf>
    <xf numFmtId="0" fontId="15" fillId="13" borderId="3" xfId="0" applyFont="1" applyFill="1" applyBorder="1" applyAlignment="1">
      <alignment horizontal="right" vertical="center" wrapText="1"/>
    </xf>
    <xf numFmtId="0" fontId="6" fillId="3" borderId="2" xfId="0" applyFont="1" applyFill="1" applyBorder="1" applyAlignment="1">
      <alignment horizontal="right" vertical="center" wrapText="1"/>
    </xf>
    <xf numFmtId="0" fontId="15" fillId="13" borderId="3" xfId="10" applyNumberFormat="1" applyFont="1" applyFill="1" applyBorder="1" applyAlignment="1">
      <alignment horizontal="right" vertical="center" wrapText="1"/>
    </xf>
    <xf numFmtId="0" fontId="17" fillId="3" borderId="2" xfId="19">
      <alignment vertical="center" wrapText="1"/>
      <protection locked="0"/>
    </xf>
    <xf numFmtId="0" fontId="18" fillId="2" borderId="0" xfId="0" applyFont="1" applyFill="1" applyAlignment="1">
      <alignment vertical="center"/>
    </xf>
    <xf numFmtId="0" fontId="18" fillId="2" borderId="1" xfId="0" applyFont="1" applyFill="1" applyBorder="1" applyAlignment="1">
      <alignment horizontal="center" vertical="center"/>
    </xf>
    <xf numFmtId="0" fontId="18" fillId="2" borderId="0" xfId="0" applyFont="1" applyFill="1" applyAlignment="1">
      <alignment horizontal="center" vertical="center"/>
    </xf>
    <xf numFmtId="0" fontId="6" fillId="2" borderId="25" xfId="0" applyFont="1" applyFill="1" applyBorder="1" applyAlignment="1">
      <alignment vertical="center" wrapText="1"/>
    </xf>
    <xf numFmtId="0" fontId="4" fillId="0" borderId="25" xfId="0" applyFont="1" applyBorder="1" applyAlignment="1">
      <alignment vertical="center" wrapText="1"/>
    </xf>
    <xf numFmtId="0" fontId="3" fillId="0" borderId="25" xfId="0" applyFont="1" applyBorder="1" applyAlignment="1">
      <alignment vertical="center" wrapText="1"/>
    </xf>
    <xf numFmtId="0" fontId="4" fillId="2" borderId="0" xfId="0" applyFont="1" applyFill="1" applyAlignment="1">
      <alignment horizontal="left" vertical="top"/>
    </xf>
    <xf numFmtId="0" fontId="40" fillId="11" borderId="5" xfId="0" applyFont="1" applyFill="1" applyBorder="1"/>
    <xf numFmtId="0" fontId="40" fillId="11" borderId="5" xfId="0" applyFont="1" applyFill="1" applyBorder="1" applyAlignment="1">
      <alignment horizontal="center" wrapText="1"/>
    </xf>
    <xf numFmtId="0" fontId="0" fillId="19" borderId="6" xfId="0" applyFill="1" applyBorder="1" applyAlignment="1">
      <alignment horizontal="left"/>
    </xf>
    <xf numFmtId="169" fontId="0" fillId="19" borderId="6" xfId="0" applyNumberFormat="1" applyFill="1" applyBorder="1"/>
    <xf numFmtId="0" fontId="0" fillId="12" borderId="6" xfId="0" applyFill="1" applyBorder="1" applyAlignment="1">
      <alignment horizontal="left"/>
    </xf>
    <xf numFmtId="169" fontId="0" fillId="12" borderId="6" xfId="0" applyNumberFormat="1" applyFill="1" applyBorder="1"/>
    <xf numFmtId="0" fontId="5" fillId="0" borderId="0" xfId="0" applyFont="1" applyAlignment="1">
      <alignment horizontal="left" vertical="top" wrapText="1"/>
    </xf>
    <xf numFmtId="0" fontId="40" fillId="11" borderId="7" xfId="0" applyFont="1" applyFill="1" applyBorder="1" applyAlignment="1">
      <alignment horizontal="left"/>
    </xf>
    <xf numFmtId="169" fontId="40" fillId="11" borderId="7" xfId="0" applyNumberFormat="1" applyFont="1" applyFill="1" applyBorder="1"/>
    <xf numFmtId="0" fontId="5" fillId="8" borderId="13" xfId="0" applyFont="1" applyFill="1" applyBorder="1" applyAlignment="1">
      <alignment horizontal="center" vertical="top" wrapText="1"/>
    </xf>
    <xf numFmtId="0" fontId="4" fillId="2" borderId="0" xfId="0" applyFont="1" applyFill="1" applyAlignment="1">
      <alignment horizontal="center" vertical="top"/>
    </xf>
    <xf numFmtId="0" fontId="28" fillId="9" borderId="2" xfId="0" applyFont="1" applyFill="1" applyBorder="1" applyAlignment="1">
      <alignment vertical="center" wrapText="1"/>
    </xf>
    <xf numFmtId="0" fontId="3" fillId="15" borderId="2" xfId="14">
      <alignment vertical="center"/>
    </xf>
    <xf numFmtId="0" fontId="3" fillId="15" borderId="2" xfId="14" applyAlignment="1">
      <alignment horizontal="right" vertical="center"/>
    </xf>
    <xf numFmtId="169" fontId="17" fillId="4" borderId="2" xfId="0" applyNumberFormat="1" applyFont="1" applyFill="1" applyBorder="1" applyAlignment="1">
      <alignment horizontal="center" vertical="center" wrapText="1"/>
    </xf>
    <xf numFmtId="0" fontId="26" fillId="20" borderId="2" xfId="0" applyFont="1" applyFill="1" applyBorder="1" applyAlignment="1">
      <alignment horizontal="left" vertical="top" wrapText="1"/>
    </xf>
    <xf numFmtId="0" fontId="26" fillId="20" borderId="2" xfId="0" applyFont="1" applyFill="1" applyBorder="1" applyAlignment="1">
      <alignment vertical="center" wrapText="1"/>
    </xf>
    <xf numFmtId="169" fontId="15" fillId="13" borderId="3" xfId="0" applyNumberFormat="1" applyFont="1" applyFill="1" applyBorder="1" applyAlignment="1">
      <alignment horizontal="center" vertical="center" wrapText="1"/>
    </xf>
    <xf numFmtId="0" fontId="7" fillId="9" borderId="2" xfId="0" applyFont="1" applyFill="1" applyBorder="1" applyAlignment="1">
      <alignment vertical="center" wrapText="1"/>
    </xf>
    <xf numFmtId="0" fontId="6" fillId="9" borderId="3" xfId="0" applyFont="1" applyFill="1" applyBorder="1" applyAlignment="1">
      <alignment horizontal="center" vertical="center" wrapText="1"/>
    </xf>
    <xf numFmtId="0" fontId="6" fillId="9" borderId="3" xfId="0" applyFont="1" applyFill="1" applyBorder="1" applyAlignment="1">
      <alignment vertical="center" wrapText="1"/>
    </xf>
    <xf numFmtId="169" fontId="6" fillId="3" borderId="3" xfId="0" applyNumberFormat="1" applyFont="1" applyFill="1" applyBorder="1" applyAlignment="1">
      <alignment horizontal="center" vertical="center" wrapText="1"/>
    </xf>
    <xf numFmtId="169" fontId="6" fillId="4" borderId="3" xfId="0" applyNumberFormat="1" applyFont="1" applyFill="1" applyBorder="1" applyAlignment="1">
      <alignment horizontal="center" vertical="center" wrapText="1"/>
    </xf>
    <xf numFmtId="0" fontId="6" fillId="6" borderId="3" xfId="0" applyFont="1" applyFill="1" applyBorder="1" applyAlignment="1">
      <alignment horizontal="left" vertical="top" wrapText="1"/>
    </xf>
    <xf numFmtId="173" fontId="6" fillId="10" borderId="3" xfId="0" applyNumberFormat="1" applyFont="1" applyFill="1" applyBorder="1" applyAlignment="1">
      <alignment horizontal="right" vertical="center" wrapText="1"/>
    </xf>
    <xf numFmtId="0" fontId="6" fillId="9" borderId="2" xfId="0" applyFont="1" applyFill="1" applyBorder="1" applyAlignment="1">
      <alignment horizontal="center" vertical="center" wrapText="1"/>
    </xf>
    <xf numFmtId="169" fontId="6" fillId="3" borderId="2" xfId="0" applyNumberFormat="1" applyFont="1" applyFill="1" applyBorder="1" applyAlignment="1">
      <alignment horizontal="center" vertical="center" wrapText="1"/>
    </xf>
    <xf numFmtId="169" fontId="6" fillId="4" borderId="2" xfId="0" applyNumberFormat="1" applyFont="1" applyFill="1" applyBorder="1" applyAlignment="1">
      <alignment horizontal="center" vertical="center" wrapText="1"/>
    </xf>
    <xf numFmtId="173" fontId="6" fillId="10" borderId="2" xfId="0" applyNumberFormat="1" applyFont="1" applyFill="1" applyBorder="1" applyAlignment="1">
      <alignment horizontal="right" vertical="center" wrapText="1"/>
    </xf>
    <xf numFmtId="169" fontId="6" fillId="10" borderId="2" xfId="0" applyNumberFormat="1" applyFont="1" applyFill="1" applyBorder="1" applyAlignment="1">
      <alignment horizontal="center" vertical="center" wrapText="1"/>
    </xf>
    <xf numFmtId="0" fontId="47" fillId="9" borderId="2" xfId="0" applyFont="1" applyFill="1" applyBorder="1" applyAlignment="1">
      <alignment vertical="center" wrapText="1"/>
    </xf>
    <xf numFmtId="0" fontId="6" fillId="4" borderId="2" xfId="0" applyFont="1" applyFill="1" applyBorder="1" applyAlignment="1">
      <alignment horizontal="right" vertical="center" wrapText="1"/>
    </xf>
    <xf numFmtId="173" fontId="6" fillId="10" borderId="2" xfId="0" applyNumberFormat="1" applyFont="1" applyFill="1" applyBorder="1" applyAlignment="1">
      <alignment vertical="center" wrapText="1"/>
    </xf>
    <xf numFmtId="0" fontId="37" fillId="14" borderId="1" xfId="0" applyFont="1" applyFill="1" applyBorder="1" applyAlignment="1">
      <alignment vertical="center"/>
    </xf>
    <xf numFmtId="0" fontId="6" fillId="14" borderId="1" xfId="0" applyFont="1" applyFill="1" applyBorder="1" applyAlignment="1">
      <alignment horizontal="center" vertical="center"/>
    </xf>
    <xf numFmtId="0" fontId="6" fillId="14" borderId="1" xfId="0" applyFont="1" applyFill="1" applyBorder="1" applyAlignment="1">
      <alignment vertical="center"/>
    </xf>
    <xf numFmtId="0" fontId="6" fillId="2" borderId="0" xfId="0" applyFont="1" applyFill="1" applyAlignment="1">
      <alignment vertical="center"/>
    </xf>
    <xf numFmtId="0" fontId="26" fillId="2" borderId="0" xfId="0" applyFont="1" applyFill="1" applyAlignment="1">
      <alignment vertical="center"/>
    </xf>
    <xf numFmtId="0" fontId="6" fillId="14" borderId="0" xfId="0" applyFont="1" applyFill="1" applyAlignment="1">
      <alignment vertical="center"/>
    </xf>
    <xf numFmtId="0" fontId="6" fillId="14" borderId="0" xfId="0" applyFont="1" applyFill="1" applyAlignment="1">
      <alignment horizontal="center" vertical="center"/>
    </xf>
    <xf numFmtId="0" fontId="49" fillId="14" borderId="0" xfId="0" quotePrefix="1" applyFont="1" applyFill="1" applyAlignment="1">
      <alignment vertical="center"/>
    </xf>
    <xf numFmtId="0" fontId="6" fillId="14" borderId="0" xfId="0" applyFont="1" applyFill="1" applyAlignment="1">
      <alignment horizontal="center" vertical="center" wrapText="1"/>
    </xf>
    <xf numFmtId="0" fontId="6" fillId="14" borderId="0" xfId="0" applyFont="1" applyFill="1" applyAlignment="1">
      <alignment vertical="center" wrapText="1"/>
    </xf>
    <xf numFmtId="0" fontId="6" fillId="2" borderId="0" xfId="0" applyFont="1" applyFill="1" applyAlignment="1">
      <alignment vertical="center" wrapText="1"/>
    </xf>
    <xf numFmtId="0" fontId="44" fillId="14" borderId="0" xfId="0" quotePrefix="1" applyFont="1" applyFill="1" applyAlignment="1">
      <alignment vertical="center"/>
    </xf>
    <xf numFmtId="0" fontId="5" fillId="21" borderId="2" xfId="0" applyFont="1" applyFill="1" applyBorder="1" applyAlignment="1">
      <alignment vertical="center"/>
    </xf>
    <xf numFmtId="0" fontId="5" fillId="21" borderId="2" xfId="0" applyFont="1" applyFill="1" applyBorder="1" applyAlignment="1">
      <alignment horizontal="center" vertical="center"/>
    </xf>
    <xf numFmtId="0" fontId="35" fillId="2" borderId="2" xfId="18" applyFont="1" applyFill="1" applyAlignment="1">
      <alignment horizontal="center" vertical="center" wrapText="1"/>
      <protection locked="0"/>
    </xf>
    <xf numFmtId="0" fontId="41" fillId="18" borderId="2" xfId="18" applyFont="1" applyFill="1" applyAlignment="1">
      <alignment vertical="center" wrapText="1"/>
      <protection locked="0"/>
    </xf>
    <xf numFmtId="0" fontId="6" fillId="22" borderId="2" xfId="0" applyFont="1" applyFill="1" applyBorder="1" applyAlignment="1">
      <alignment vertical="center"/>
    </xf>
    <xf numFmtId="0" fontId="27" fillId="22" borderId="2" xfId="0" applyFont="1" applyFill="1" applyBorder="1" applyAlignment="1">
      <alignment vertical="center"/>
    </xf>
    <xf numFmtId="0" fontId="6" fillId="22" borderId="2" xfId="0" applyFont="1" applyFill="1" applyBorder="1" applyAlignment="1">
      <alignment vertical="center" wrapText="1"/>
    </xf>
    <xf numFmtId="0" fontId="27" fillId="22" borderId="2" xfId="0" applyFont="1" applyFill="1" applyBorder="1" applyAlignment="1">
      <alignment vertical="center" wrapText="1"/>
    </xf>
    <xf numFmtId="0" fontId="30" fillId="2" borderId="0" xfId="0" applyFont="1" applyFill="1" applyAlignment="1">
      <alignment vertical="center"/>
    </xf>
    <xf numFmtId="0" fontId="0" fillId="2" borderId="0" xfId="0" applyFill="1" applyAlignment="1">
      <alignment horizontal="center" vertical="center"/>
    </xf>
    <xf numFmtId="0" fontId="34" fillId="2" borderId="12" xfId="3" applyFont="1" applyFill="1" applyBorder="1" applyAlignment="1">
      <alignment horizontal="center" vertical="center" wrapText="1"/>
    </xf>
    <xf numFmtId="0" fontId="35" fillId="2" borderId="12" xfId="3" applyFont="1" applyFill="1" applyBorder="1" applyAlignment="1">
      <alignment horizontal="center" vertical="center" wrapText="1"/>
    </xf>
    <xf numFmtId="0" fontId="35" fillId="2" borderId="0" xfId="3" applyFont="1" applyFill="1" applyAlignment="1">
      <alignment horizontal="center" vertical="center" wrapText="1"/>
    </xf>
    <xf numFmtId="0" fontId="6" fillId="13" borderId="2" xfId="0" applyFont="1" applyFill="1" applyBorder="1" applyAlignment="1">
      <alignment horizontal="left" vertical="center" wrapText="1"/>
    </xf>
    <xf numFmtId="0" fontId="4" fillId="2" borderId="2" xfId="0" applyFont="1" applyFill="1" applyBorder="1" applyAlignment="1">
      <alignment vertical="center"/>
    </xf>
    <xf numFmtId="0" fontId="6" fillId="3" borderId="2" xfId="0" applyFont="1" applyFill="1" applyBorder="1" applyAlignment="1">
      <alignment vertical="center"/>
    </xf>
    <xf numFmtId="0" fontId="6" fillId="10" borderId="2" xfId="0" applyFont="1" applyFill="1" applyBorder="1" applyAlignment="1">
      <alignment horizontal="left" vertical="center"/>
    </xf>
    <xf numFmtId="0" fontId="52" fillId="0" borderId="28" xfId="0" applyFont="1" applyBorder="1" applyAlignment="1">
      <alignment horizontal="left" vertical="center"/>
    </xf>
    <xf numFmtId="0" fontId="52" fillId="0" borderId="30" xfId="0" applyFont="1" applyBorder="1" applyAlignment="1">
      <alignment horizontal="left" vertical="center" wrapText="1"/>
    </xf>
    <xf numFmtId="0" fontId="52" fillId="0" borderId="31" xfId="0" applyFont="1" applyBorder="1" applyAlignment="1">
      <alignment horizontal="left" vertical="center" wrapText="1"/>
    </xf>
    <xf numFmtId="0" fontId="53" fillId="0" borderId="22" xfId="0" applyFont="1" applyBorder="1" applyAlignment="1">
      <alignment horizontal="left" vertical="center" wrapText="1"/>
    </xf>
    <xf numFmtId="0" fontId="52" fillId="0" borderId="29" xfId="0" applyFont="1" applyBorder="1" applyAlignment="1">
      <alignment horizontal="left" vertical="center"/>
    </xf>
    <xf numFmtId="0" fontId="52" fillId="0" borderId="21" xfId="0" applyFont="1" applyBorder="1" applyAlignment="1">
      <alignment horizontal="left" vertical="center"/>
    </xf>
    <xf numFmtId="0" fontId="52" fillId="0" borderId="28" xfId="0" applyFont="1" applyBorder="1" applyAlignment="1">
      <alignment vertical="center"/>
    </xf>
    <xf numFmtId="0" fontId="52" fillId="0" borderId="29" xfId="0" applyFont="1" applyBorder="1" applyAlignment="1">
      <alignment vertical="center"/>
    </xf>
    <xf numFmtId="0" fontId="52" fillId="0" borderId="21" xfId="0" applyFont="1" applyBorder="1" applyAlignment="1">
      <alignment vertical="center"/>
    </xf>
    <xf numFmtId="0" fontId="20" fillId="2" borderId="0" xfId="0" applyFont="1" applyFill="1" applyAlignment="1">
      <alignment vertical="center"/>
    </xf>
    <xf numFmtId="0" fontId="19" fillId="2" borderId="0" xfId="0" applyFont="1" applyFill="1" applyAlignment="1">
      <alignment vertical="center"/>
    </xf>
    <xf numFmtId="9" fontId="27" fillId="23" borderId="2" xfId="0" applyNumberFormat="1" applyFont="1" applyFill="1" applyBorder="1" applyAlignment="1">
      <alignment horizontal="right" vertical="center" wrapText="1"/>
    </xf>
    <xf numFmtId="0" fontId="35" fillId="2" borderId="2" xfId="18" applyFont="1" applyFill="1" applyAlignment="1" applyProtection="1">
      <alignment vertical="center" wrapText="1"/>
    </xf>
    <xf numFmtId="0" fontId="34" fillId="2" borderId="2" xfId="18" applyFont="1" applyFill="1" applyAlignment="1" applyProtection="1">
      <alignment vertical="center" wrapText="1"/>
    </xf>
    <xf numFmtId="0" fontId="35" fillId="2" borderId="2" xfId="18" applyFont="1" applyFill="1" applyAlignment="1" applyProtection="1">
      <alignment horizontal="left" vertical="top" wrapText="1"/>
    </xf>
    <xf numFmtId="0" fontId="10" fillId="13" borderId="2" xfId="0" applyFont="1" applyFill="1" applyBorder="1" applyAlignment="1">
      <alignment vertical="center" wrapText="1"/>
    </xf>
    <xf numFmtId="0" fontId="5" fillId="13" borderId="2" xfId="0" applyFont="1" applyFill="1" applyBorder="1" applyAlignment="1">
      <alignment horizontal="center" vertical="center" wrapText="1"/>
    </xf>
    <xf numFmtId="166" fontId="6" fillId="3" borderId="2" xfId="10" applyNumberFormat="1" applyFont="1" applyFill="1" applyBorder="1" applyAlignment="1">
      <alignment vertical="center" wrapText="1"/>
    </xf>
    <xf numFmtId="9" fontId="6" fillId="3" borderId="2" xfId="1" applyFont="1" applyFill="1" applyBorder="1" applyAlignment="1">
      <alignment vertical="center" wrapText="1"/>
    </xf>
    <xf numFmtId="170" fontId="26" fillId="4" borderId="2" xfId="10" applyNumberFormat="1" applyFont="1" applyFill="1" applyBorder="1" applyAlignment="1">
      <alignment horizontal="center" vertical="center" wrapText="1"/>
    </xf>
    <xf numFmtId="169" fontId="27" fillId="23" borderId="2" xfId="0" applyNumberFormat="1" applyFont="1" applyFill="1" applyBorder="1" applyAlignment="1">
      <alignment vertical="center"/>
    </xf>
    <xf numFmtId="169" fontId="6" fillId="23" borderId="2" xfId="0" applyNumberFormat="1" applyFont="1" applyFill="1" applyBorder="1" applyAlignment="1">
      <alignment vertical="center"/>
    </xf>
    <xf numFmtId="0" fontId="6" fillId="9" borderId="2" xfId="0" applyFont="1" applyFill="1" applyBorder="1" applyAlignment="1">
      <alignment horizontal="left" vertical="center" wrapText="1"/>
    </xf>
    <xf numFmtId="0" fontId="6" fillId="3" borderId="2" xfId="0" applyFont="1" applyFill="1" applyBorder="1" applyAlignment="1">
      <alignment horizontal="left" vertical="center" wrapText="1"/>
    </xf>
    <xf numFmtId="0" fontId="10" fillId="6" borderId="2" xfId="0" applyFont="1" applyFill="1" applyBorder="1" applyAlignment="1">
      <alignment vertical="center" wrapText="1"/>
    </xf>
    <xf numFmtId="0" fontId="5" fillId="6" borderId="2" xfId="0" applyFont="1" applyFill="1" applyBorder="1" applyAlignment="1">
      <alignment horizontal="center" vertical="center" wrapText="1"/>
    </xf>
    <xf numFmtId="0" fontId="33" fillId="0" borderId="2" xfId="0" applyFont="1" applyBorder="1" applyAlignment="1">
      <alignment vertical="center" wrapText="1"/>
    </xf>
    <xf numFmtId="0" fontId="6" fillId="0" borderId="2" xfId="0" applyFont="1" applyBorder="1" applyAlignment="1">
      <alignment horizontal="left" vertical="center" wrapText="1"/>
    </xf>
    <xf numFmtId="0" fontId="33" fillId="0" borderId="2" xfId="0" applyFont="1" applyBorder="1" applyAlignment="1">
      <alignment horizontal="left" vertical="center" wrapText="1"/>
    </xf>
    <xf numFmtId="174" fontId="6" fillId="3" borderId="2" xfId="10" applyNumberFormat="1" applyFont="1" applyFill="1" applyBorder="1" applyAlignment="1">
      <alignment horizontal="left" vertical="center" wrapText="1"/>
    </xf>
    <xf numFmtId="41" fontId="6" fillId="3" borderId="2" xfId="0" applyNumberFormat="1" applyFont="1" applyFill="1" applyBorder="1" applyAlignment="1">
      <alignment vertical="center" wrapText="1"/>
    </xf>
    <xf numFmtId="0" fontId="33" fillId="6" borderId="2" xfId="0" applyFont="1" applyFill="1" applyBorder="1" applyAlignment="1">
      <alignment horizontal="left" vertical="center" wrapText="1"/>
    </xf>
    <xf numFmtId="0" fontId="18" fillId="2" borderId="1" xfId="0" applyFont="1" applyFill="1" applyBorder="1" applyAlignment="1">
      <alignment vertical="center"/>
    </xf>
    <xf numFmtId="0" fontId="3" fillId="15" borderId="2" xfId="17" applyFont="1" applyAlignment="1">
      <alignment horizontal="center" vertical="center"/>
    </xf>
    <xf numFmtId="0" fontId="5" fillId="13" borderId="2" xfId="0" applyFont="1" applyFill="1" applyBorder="1" applyAlignment="1">
      <alignment horizontal="center" vertical="center"/>
    </xf>
    <xf numFmtId="0" fontId="4" fillId="0" borderId="2" xfId="0" applyFont="1" applyBorder="1" applyAlignment="1">
      <alignment horizontal="left" vertical="center" wrapText="1"/>
    </xf>
    <xf numFmtId="170" fontId="6" fillId="2" borderId="2" xfId="10" applyNumberFormat="1" applyFont="1" applyFill="1" applyBorder="1" applyAlignment="1">
      <alignment horizontal="center" vertical="center" wrapText="1"/>
    </xf>
    <xf numFmtId="0" fontId="4" fillId="2" borderId="2" xfId="0" applyFont="1" applyFill="1" applyBorder="1" applyAlignment="1">
      <alignment horizontal="left" vertical="center" wrapText="1"/>
    </xf>
    <xf numFmtId="0" fontId="6" fillId="5" borderId="2" xfId="0" applyFont="1" applyFill="1" applyBorder="1" applyAlignment="1">
      <alignment horizontal="center" vertical="center" wrapText="1"/>
    </xf>
    <xf numFmtId="0" fontId="6" fillId="0" borderId="2" xfId="0" applyFont="1" applyBorder="1" applyAlignment="1">
      <alignment horizontal="center" vertical="center" wrapText="1"/>
    </xf>
    <xf numFmtId="0" fontId="19" fillId="13" borderId="3" xfId="0" applyFont="1" applyFill="1" applyBorder="1" applyAlignment="1">
      <alignment horizontal="left" vertical="center"/>
    </xf>
    <xf numFmtId="0" fontId="4" fillId="0" borderId="21" xfId="0" applyFont="1" applyBorder="1" applyAlignment="1">
      <alignment horizontal="left" vertical="center" wrapText="1"/>
    </xf>
    <xf numFmtId="0" fontId="4" fillId="2" borderId="21" xfId="0" applyFont="1" applyFill="1" applyBorder="1" applyAlignment="1">
      <alignment horizontal="left" vertical="center" wrapText="1"/>
    </xf>
    <xf numFmtId="170" fontId="6" fillId="2" borderId="2" xfId="10" applyNumberFormat="1" applyFont="1" applyFill="1" applyBorder="1" applyAlignment="1">
      <alignment horizontal="left" vertical="center" wrapText="1"/>
    </xf>
    <xf numFmtId="0" fontId="6" fillId="2" borderId="2" xfId="0" applyFont="1" applyFill="1" applyBorder="1" applyAlignment="1">
      <alignment horizontal="left" vertical="center" wrapText="1"/>
    </xf>
    <xf numFmtId="0" fontId="4" fillId="0" borderId="22" xfId="0" applyFont="1" applyBorder="1" applyAlignment="1">
      <alignment horizontal="left" vertical="center" wrapText="1"/>
    </xf>
    <xf numFmtId="0" fontId="11" fillId="2" borderId="0" xfId="0" applyFont="1" applyFill="1" applyAlignment="1">
      <alignment vertical="center"/>
    </xf>
    <xf numFmtId="0" fontId="22" fillId="2" borderId="8" xfId="0" applyFont="1" applyFill="1" applyBorder="1" applyAlignment="1">
      <alignment vertical="center"/>
    </xf>
    <xf numFmtId="0" fontId="22" fillId="2" borderId="0" xfId="0" applyFont="1" applyFill="1" applyAlignment="1">
      <alignment vertical="center"/>
    </xf>
    <xf numFmtId="166" fontId="6" fillId="3" borderId="2" xfId="10" applyNumberFormat="1" applyFont="1" applyFill="1" applyBorder="1" applyAlignment="1">
      <alignment horizontal="left" vertical="center" wrapText="1"/>
    </xf>
    <xf numFmtId="0" fontId="21" fillId="2" borderId="0" xfId="0" applyFont="1" applyFill="1" applyAlignment="1">
      <alignment vertical="center"/>
    </xf>
    <xf numFmtId="0" fontId="6" fillId="3" borderId="2" xfId="10" applyNumberFormat="1" applyFont="1" applyFill="1" applyBorder="1" applyAlignment="1">
      <alignment vertical="center" wrapText="1"/>
    </xf>
    <xf numFmtId="0" fontId="35" fillId="2" borderId="12" xfId="3" applyFont="1" applyFill="1" applyBorder="1" applyAlignment="1">
      <alignment horizontal="left" vertical="center" wrapText="1"/>
    </xf>
    <xf numFmtId="175" fontId="6" fillId="3" borderId="2" xfId="10" applyNumberFormat="1" applyFont="1" applyFill="1" applyBorder="1" applyAlignment="1">
      <alignment vertical="center" wrapText="1"/>
    </xf>
    <xf numFmtId="173" fontId="6" fillId="4" borderId="2" xfId="10" applyNumberFormat="1" applyFont="1" applyFill="1" applyBorder="1" applyAlignment="1">
      <alignment horizontal="right" vertical="center" wrapText="1"/>
    </xf>
    <xf numFmtId="0" fontId="10" fillId="2" borderId="1" xfId="3" applyFont="1" applyFill="1" applyBorder="1" applyAlignment="1">
      <alignment horizontal="left" vertical="center"/>
    </xf>
    <xf numFmtId="0" fontId="23" fillId="2" borderId="0" xfId="3" applyFont="1" applyFill="1" applyAlignment="1">
      <alignment horizontal="left" vertical="center"/>
    </xf>
    <xf numFmtId="0" fontId="11" fillId="2" borderId="0" xfId="3" applyFont="1" applyFill="1" applyAlignment="1">
      <alignment horizontal="left" vertical="center"/>
    </xf>
    <xf numFmtId="0" fontId="4" fillId="2" borderId="0" xfId="3" applyFont="1" applyFill="1" applyAlignment="1">
      <alignment horizontal="left" vertical="center"/>
    </xf>
    <xf numFmtId="14" fontId="4" fillId="2" borderId="0" xfId="3" applyNumberFormat="1" applyFont="1" applyFill="1" applyAlignment="1">
      <alignment horizontal="left" vertical="center"/>
    </xf>
    <xf numFmtId="0" fontId="11" fillId="2" borderId="1" xfId="3" applyFont="1" applyFill="1" applyBorder="1" applyAlignment="1">
      <alignment horizontal="left" vertical="center"/>
    </xf>
    <xf numFmtId="0" fontId="3" fillId="2" borderId="1" xfId="3" applyFill="1" applyBorder="1" applyAlignment="1">
      <alignment horizontal="left" vertical="center"/>
    </xf>
    <xf numFmtId="0" fontId="3" fillId="2" borderId="0" xfId="3" applyFill="1" applyAlignment="1">
      <alignment horizontal="left" vertical="center"/>
    </xf>
    <xf numFmtId="0" fontId="6" fillId="3" borderId="2" xfId="0" applyFont="1" applyFill="1" applyBorder="1" applyAlignment="1">
      <alignment vertical="center" wrapText="1"/>
    </xf>
    <xf numFmtId="0" fontId="6" fillId="4" borderId="2" xfId="0" applyFont="1" applyFill="1" applyBorder="1" applyAlignment="1">
      <alignment vertical="center" wrapText="1"/>
    </xf>
    <xf numFmtId="0" fontId="4" fillId="2" borderId="2" xfId="0" applyFont="1" applyFill="1" applyBorder="1" applyAlignment="1">
      <alignment horizontal="left" vertical="top"/>
    </xf>
    <xf numFmtId="0" fontId="3" fillId="2" borderId="2" xfId="3" applyFill="1" applyBorder="1" applyAlignment="1">
      <alignment horizontal="left" vertical="top" wrapText="1"/>
    </xf>
    <xf numFmtId="0" fontId="3" fillId="2" borderId="2" xfId="6" applyFill="1" applyBorder="1" applyAlignment="1">
      <alignment horizontal="left" vertical="top" wrapText="1"/>
    </xf>
    <xf numFmtId="0" fontId="3" fillId="2" borderId="17" xfId="0" applyFont="1" applyFill="1" applyBorder="1" applyAlignment="1">
      <alignment vertical="top" wrapText="1"/>
    </xf>
    <xf numFmtId="0" fontId="3" fillId="2" borderId="16" xfId="0" applyFont="1" applyFill="1" applyBorder="1" applyAlignment="1">
      <alignment vertical="top" wrapText="1"/>
    </xf>
    <xf numFmtId="0" fontId="3" fillId="2" borderId="0" xfId="6" applyFill="1" applyAlignment="1">
      <alignment horizontal="left" vertical="center"/>
    </xf>
    <xf numFmtId="0" fontId="6" fillId="9" borderId="2" xfId="0" applyFont="1" applyFill="1" applyBorder="1" applyAlignment="1">
      <alignment horizontal="left" vertical="top" wrapText="1"/>
    </xf>
    <xf numFmtId="0" fontId="4" fillId="9" borderId="2" xfId="0" applyFont="1" applyFill="1" applyBorder="1" applyAlignment="1">
      <alignment horizontal="left" vertical="top" wrapText="1"/>
    </xf>
    <xf numFmtId="0" fontId="6" fillId="9" borderId="2" xfId="0" applyFont="1" applyFill="1" applyBorder="1" applyAlignment="1">
      <alignment horizontal="left" vertical="top"/>
    </xf>
    <xf numFmtId="0" fontId="4" fillId="9" borderId="2" xfId="0" applyFont="1" applyFill="1" applyBorder="1" applyAlignment="1">
      <alignment horizontal="left" vertical="top"/>
    </xf>
    <xf numFmtId="0" fontId="19" fillId="7" borderId="1" xfId="0" applyFont="1" applyFill="1" applyBorder="1" applyAlignment="1">
      <alignment vertical="center"/>
    </xf>
    <xf numFmtId="0" fontId="17" fillId="7" borderId="1" xfId="0" applyFont="1" applyFill="1" applyBorder="1" applyAlignment="1">
      <alignment vertical="center"/>
    </xf>
    <xf numFmtId="0" fontId="17" fillId="7" borderId="0" xfId="0" applyFont="1" applyFill="1" applyAlignment="1">
      <alignment vertical="center"/>
    </xf>
    <xf numFmtId="0" fontId="17" fillId="0" borderId="2" xfId="0" applyFont="1" applyBorder="1" applyAlignment="1">
      <alignment vertical="center" wrapText="1"/>
    </xf>
    <xf numFmtId="0" fontId="35" fillId="18" borderId="2" xfId="18" applyFont="1" applyFill="1" applyAlignment="1" applyProtection="1">
      <alignment horizontal="left" vertical="top" wrapText="1"/>
    </xf>
    <xf numFmtId="0" fontId="41" fillId="18" borderId="2" xfId="18" applyFont="1" applyFill="1" applyAlignment="1" applyProtection="1">
      <alignment horizontal="left" vertical="top" wrapText="1"/>
    </xf>
    <xf numFmtId="0" fontId="3" fillId="5" borderId="2" xfId="0" applyFont="1" applyFill="1" applyBorder="1" applyAlignment="1">
      <alignment horizontal="left" vertical="center"/>
    </xf>
    <xf numFmtId="0" fontId="44" fillId="18" borderId="2" xfId="18" applyFont="1" applyFill="1" applyAlignment="1" applyProtection="1">
      <alignment horizontal="left" vertical="top" wrapText="1"/>
    </xf>
    <xf numFmtId="0" fontId="41" fillId="18" borderId="2" xfId="18" applyFont="1" applyFill="1" applyAlignment="1" applyProtection="1">
      <alignment vertical="center" wrapText="1"/>
    </xf>
    <xf numFmtId="0" fontId="17" fillId="3" borderId="2" xfId="19" applyProtection="1">
      <alignment vertical="center" wrapText="1"/>
    </xf>
    <xf numFmtId="0" fontId="41" fillId="7" borderId="0" xfId="0" applyFont="1" applyFill="1" applyAlignment="1">
      <alignment vertical="center"/>
    </xf>
    <xf numFmtId="0" fontId="24" fillId="3" borderId="2" xfId="19" applyFont="1" applyProtection="1">
      <alignment vertical="center" wrapText="1"/>
    </xf>
    <xf numFmtId="0" fontId="41" fillId="18" borderId="2" xfId="18" quotePrefix="1" applyFont="1" applyFill="1" applyAlignment="1" applyProtection="1">
      <alignment horizontal="left" vertical="top" wrapText="1"/>
    </xf>
    <xf numFmtId="0" fontId="26" fillId="5" borderId="2" xfId="20" applyProtection="1">
      <alignment vertical="center" wrapText="1"/>
    </xf>
    <xf numFmtId="0" fontId="21" fillId="2" borderId="0" xfId="0" applyFont="1" applyFill="1"/>
    <xf numFmtId="0" fontId="44" fillId="9" borderId="0" xfId="0" applyFont="1" applyFill="1" applyAlignment="1">
      <alignment horizontal="left" vertical="center"/>
    </xf>
    <xf numFmtId="0" fontId="15" fillId="8" borderId="2" xfId="0" applyFont="1" applyFill="1" applyBorder="1" applyAlignment="1">
      <alignment vertical="center" wrapText="1"/>
    </xf>
    <xf numFmtId="0" fontId="18" fillId="0" borderId="2" xfId="0" applyFont="1" applyBorder="1" applyAlignment="1">
      <alignment horizontal="center" vertical="center" wrapText="1"/>
    </xf>
    <xf numFmtId="0" fontId="18" fillId="0" borderId="2" xfId="0" applyFont="1" applyBorder="1" applyAlignment="1">
      <alignment vertical="center" wrapText="1"/>
    </xf>
    <xf numFmtId="169" fontId="26" fillId="4" borderId="2" xfId="0" applyNumberFormat="1" applyFont="1" applyFill="1" applyBorder="1" applyAlignment="1">
      <alignment vertical="center" wrapText="1"/>
    </xf>
    <xf numFmtId="169" fontId="18" fillId="4" borderId="2" xfId="0" applyNumberFormat="1" applyFont="1" applyFill="1" applyBorder="1" applyAlignment="1">
      <alignment vertical="center" wrapText="1"/>
    </xf>
    <xf numFmtId="169" fontId="26" fillId="4" borderId="2" xfId="0" applyNumberFormat="1" applyFont="1" applyFill="1" applyBorder="1" applyAlignment="1">
      <alignment horizontal="right" vertical="center" wrapText="1"/>
    </xf>
    <xf numFmtId="0" fontId="46" fillId="2" borderId="0" xfId="0" applyFont="1" applyFill="1"/>
    <xf numFmtId="0" fontId="18" fillId="9" borderId="2" xfId="0" applyFont="1" applyFill="1" applyBorder="1" applyAlignment="1">
      <alignment vertical="center" wrapText="1"/>
    </xf>
    <xf numFmtId="10" fontId="26" fillId="4" borderId="2" xfId="1" applyNumberFormat="1" applyFont="1" applyFill="1" applyBorder="1" applyAlignment="1" applyProtection="1">
      <alignment horizontal="right" vertical="center" wrapText="1"/>
    </xf>
    <xf numFmtId="0" fontId="10" fillId="7" borderId="1" xfId="0" applyFont="1" applyFill="1" applyBorder="1" applyAlignment="1">
      <alignment vertical="center"/>
    </xf>
    <xf numFmtId="0" fontId="18" fillId="2" borderId="1" xfId="0" applyFont="1" applyFill="1" applyBorder="1"/>
    <xf numFmtId="0" fontId="10" fillId="7" borderId="0" xfId="0" applyFont="1" applyFill="1" applyAlignment="1">
      <alignment vertical="center"/>
    </xf>
    <xf numFmtId="0" fontId="5" fillId="8" borderId="13" xfId="0" applyFont="1" applyFill="1" applyBorder="1" applyAlignment="1">
      <alignment vertical="center" wrapText="1"/>
    </xf>
    <xf numFmtId="0" fontId="5" fillId="8" borderId="3" xfId="0" applyFont="1" applyFill="1" applyBorder="1" applyAlignment="1">
      <alignment vertical="center" wrapText="1"/>
    </xf>
    <xf numFmtId="0" fontId="5" fillId="2" borderId="0" xfId="0" applyFont="1" applyFill="1" applyAlignment="1">
      <alignment vertical="center" wrapText="1"/>
    </xf>
    <xf numFmtId="0" fontId="3" fillId="0" borderId="2" xfId="0" applyFont="1" applyBorder="1" applyAlignment="1">
      <alignment vertical="top" wrapText="1"/>
    </xf>
    <xf numFmtId="0" fontId="3" fillId="3" borderId="2" xfId="0" applyFont="1" applyFill="1" applyBorder="1" applyAlignment="1">
      <alignment horizontal="right" vertical="center"/>
    </xf>
    <xf numFmtId="0" fontId="3" fillId="6" borderId="2" xfId="4" applyFill="1" applyBorder="1" applyAlignment="1">
      <alignment vertical="center" wrapText="1"/>
    </xf>
    <xf numFmtId="0" fontId="1" fillId="2" borderId="0" xfId="0" applyFont="1" applyFill="1"/>
    <xf numFmtId="0" fontId="19" fillId="2" borderId="1" xfId="0" applyFont="1" applyFill="1" applyBorder="1" applyAlignment="1">
      <alignment vertical="center"/>
    </xf>
    <xf numFmtId="0" fontId="44" fillId="2" borderId="0" xfId="0" applyFont="1" applyFill="1"/>
    <xf numFmtId="0" fontId="15" fillId="8" borderId="2" xfId="0" applyFont="1" applyFill="1" applyBorder="1" applyAlignment="1">
      <alignment horizontal="left" vertical="center" wrapText="1"/>
    </xf>
    <xf numFmtId="0" fontId="26" fillId="9" borderId="2" xfId="0" applyFont="1" applyFill="1" applyBorder="1" applyAlignment="1">
      <alignment horizontal="left" vertical="center" wrapText="1"/>
    </xf>
    <xf numFmtId="3" fontId="26" fillId="4" borderId="2" xfId="10" applyNumberFormat="1" applyFont="1" applyFill="1" applyBorder="1" applyAlignment="1" applyProtection="1">
      <alignment horizontal="right" vertical="center" wrapText="1"/>
    </xf>
    <xf numFmtId="3" fontId="17" fillId="3" borderId="2" xfId="10" applyNumberFormat="1" applyFont="1" applyFill="1" applyBorder="1" applyAlignment="1" applyProtection="1">
      <alignment horizontal="right" vertical="center" wrapText="1"/>
    </xf>
    <xf numFmtId="0" fontId="18" fillId="2" borderId="9" xfId="0" applyFont="1" applyFill="1" applyBorder="1" applyAlignment="1">
      <alignment horizontal="center" vertical="center"/>
    </xf>
    <xf numFmtId="2" fontId="18" fillId="2" borderId="0" xfId="0" applyNumberFormat="1" applyFont="1" applyFill="1"/>
    <xf numFmtId="3" fontId="18" fillId="2" borderId="0" xfId="10" applyNumberFormat="1" applyFont="1" applyFill="1" applyProtection="1"/>
    <xf numFmtId="3" fontId="15" fillId="8" borderId="2" xfId="0" applyNumberFormat="1" applyFont="1" applyFill="1" applyBorder="1" applyAlignment="1">
      <alignment horizontal="center" vertical="center" wrapText="1"/>
    </xf>
    <xf numFmtId="3" fontId="26" fillId="4" borderId="2" xfId="10" applyNumberFormat="1" applyFont="1" applyFill="1" applyBorder="1" applyAlignment="1" applyProtection="1">
      <alignment horizontal="center" vertical="center" wrapText="1"/>
    </xf>
    <xf numFmtId="0" fontId="18" fillId="0" borderId="0" xfId="0" applyFont="1" applyAlignment="1">
      <alignment horizontal="center" vertical="center"/>
    </xf>
    <xf numFmtId="3" fontId="18" fillId="2" borderId="0" xfId="0" applyNumberFormat="1" applyFont="1" applyFill="1"/>
    <xf numFmtId="169" fontId="18" fillId="2" borderId="0" xfId="0" applyNumberFormat="1" applyFont="1" applyFill="1"/>
    <xf numFmtId="0" fontId="20" fillId="2" borderId="1" xfId="3" applyFont="1" applyFill="1" applyBorder="1" applyAlignment="1" applyProtection="1">
      <alignment horizontal="left" vertical="center"/>
      <protection locked="0" hidden="1"/>
    </xf>
    <xf numFmtId="0" fontId="6" fillId="2" borderId="4" xfId="0" applyFont="1" applyFill="1" applyBorder="1" applyAlignment="1">
      <alignment vertical="center" wrapText="1"/>
    </xf>
    <xf numFmtId="0" fontId="4" fillId="0" borderId="4" xfId="0" applyFont="1" applyBorder="1" applyAlignment="1">
      <alignment vertical="center" wrapText="1"/>
    </xf>
    <xf numFmtId="0" fontId="35" fillId="0" borderId="12" xfId="3" applyFont="1" applyBorder="1" applyAlignment="1">
      <alignment horizontal="center" vertical="center" wrapText="1"/>
    </xf>
    <xf numFmtId="0" fontId="3" fillId="6" borderId="14" xfId="3" applyFill="1" applyBorder="1" applyAlignment="1">
      <alignment horizontal="justify" vertical="top" wrapText="1"/>
    </xf>
    <xf numFmtId="0" fontId="3" fillId="6" borderId="23" xfId="3" applyFill="1" applyBorder="1" applyAlignment="1">
      <alignment horizontal="justify" vertical="top" wrapText="1"/>
    </xf>
    <xf numFmtId="0" fontId="5" fillId="8" borderId="2" xfId="0" applyFont="1" applyFill="1" applyBorder="1" applyAlignment="1">
      <alignment horizontal="center" vertical="center" wrapText="1"/>
    </xf>
    <xf numFmtId="0" fontId="5" fillId="8" borderId="9" xfId="0" applyFont="1" applyFill="1" applyBorder="1" applyAlignment="1">
      <alignment horizontal="center" vertical="center" wrapText="1"/>
    </xf>
    <xf numFmtId="0" fontId="5" fillId="8" borderId="0" xfId="0" applyFont="1" applyFill="1" applyAlignment="1">
      <alignment horizontal="center" vertical="center" wrapText="1"/>
    </xf>
    <xf numFmtId="0" fontId="5" fillId="8" borderId="10" xfId="0" applyFont="1" applyFill="1" applyBorder="1" applyAlignment="1">
      <alignment horizontal="center" vertical="center" wrapText="1"/>
    </xf>
    <xf numFmtId="0" fontId="5" fillId="8" borderId="11" xfId="0" applyFont="1" applyFill="1" applyBorder="1" applyAlignment="1">
      <alignment horizontal="center" vertical="center" wrapText="1"/>
    </xf>
    <xf numFmtId="0" fontId="5" fillId="8" borderId="18" xfId="0" applyFont="1" applyFill="1" applyBorder="1" applyAlignment="1">
      <alignment horizontal="center" vertical="center" wrapText="1"/>
    </xf>
    <xf numFmtId="0" fontId="18" fillId="2" borderId="14" xfId="3" applyFont="1" applyFill="1" applyBorder="1" applyAlignment="1" applyProtection="1">
      <alignment horizontal="left" vertical="center" wrapText="1"/>
      <protection locked="0" hidden="1"/>
    </xf>
    <xf numFmtId="0" fontId="18" fillId="2" borderId="15" xfId="3" applyFont="1" applyFill="1" applyBorder="1" applyAlignment="1" applyProtection="1">
      <alignment horizontal="left" vertical="center" wrapText="1"/>
      <protection locked="0" hidden="1"/>
    </xf>
    <xf numFmtId="0" fontId="18" fillId="2" borderId="23" xfId="3" applyFont="1" applyFill="1" applyBorder="1" applyAlignment="1" applyProtection="1">
      <alignment horizontal="left" vertical="center" wrapText="1"/>
      <protection locked="0" hidden="1"/>
    </xf>
    <xf numFmtId="0" fontId="3" fillId="2" borderId="24" xfId="3" applyFill="1" applyBorder="1" applyAlignment="1" applyProtection="1">
      <alignment horizontal="left" vertical="top" wrapText="1"/>
      <protection locked="0" hidden="1"/>
    </xf>
    <xf numFmtId="0" fontId="33" fillId="2" borderId="0" xfId="3" applyFont="1" applyFill="1" applyAlignment="1" applyProtection="1">
      <alignment horizontal="justify" vertical="center" wrapText="1"/>
      <protection locked="0" hidden="1"/>
    </xf>
    <xf numFmtId="0" fontId="5" fillId="8" borderId="26" xfId="0" applyFont="1" applyFill="1" applyBorder="1" applyAlignment="1">
      <alignment horizontal="center" vertical="center" wrapText="1"/>
    </xf>
    <xf numFmtId="0" fontId="5" fillId="8" borderId="27" xfId="0" applyFont="1" applyFill="1" applyBorder="1" applyAlignment="1">
      <alignment horizontal="center" vertical="center" wrapText="1"/>
    </xf>
    <xf numFmtId="0" fontId="10" fillId="2" borderId="12" xfId="3" applyFont="1" applyFill="1" applyBorder="1" applyAlignment="1">
      <alignment horizontal="center" vertical="center" wrapText="1"/>
    </xf>
  </cellXfs>
  <cellStyles count="21">
    <cellStyle name="Comma" xfId="10" builtinId="3"/>
    <cellStyle name="Comma 2" xfId="12" xr:uid="{00000000-0005-0000-0000-000001000000}"/>
    <cellStyle name="Comment_text" xfId="18" xr:uid="{25FEC7F9-13F7-4C1D-9CB1-E73684A02B8F}"/>
    <cellStyle name="Data_entry" xfId="19" xr:uid="{532C62AE-054C-4A46-99FE-183D0F2B1E16}"/>
    <cellStyle name="Hyperlink" xfId="2" builtinId="8"/>
    <cellStyle name="List_entry" xfId="20" xr:uid="{2610E646-D367-44EB-B80E-0C304C12AEB1}"/>
    <cellStyle name="N_Calc1" xfId="16" xr:uid="{00000000-0005-0000-0000-000003000000}"/>
    <cellStyle name="N_Table1_Header" xfId="15" xr:uid="{00000000-0005-0000-0000-000004000000}"/>
    <cellStyle name="NoData" xfId="13" xr:uid="{00000000-0005-0000-0000-000005000000}"/>
    <cellStyle name="NoData 2" xfId="14" xr:uid="{00000000-0005-0000-0000-000006000000}"/>
    <cellStyle name="NoData 3" xfId="17" xr:uid="{00000000-0005-0000-0000-000007000000}"/>
    <cellStyle name="Normal" xfId="0" builtinId="0"/>
    <cellStyle name="Normal 10 2" xfId="8" xr:uid="{00000000-0005-0000-0000-000009000000}"/>
    <cellStyle name="Normal 10 2 2" xfId="9" xr:uid="{00000000-0005-0000-0000-00000A000000}"/>
    <cellStyle name="Normal 2" xfId="3" xr:uid="{00000000-0005-0000-0000-00000B000000}"/>
    <cellStyle name="Normal 2 11" xfId="6" xr:uid="{00000000-0005-0000-0000-00000C000000}"/>
    <cellStyle name="Normal 2 2 4" xfId="7" xr:uid="{00000000-0005-0000-0000-00000D000000}"/>
    <cellStyle name="Normal_Book3" xfId="4" xr:uid="{00000000-0005-0000-0000-00000E000000}"/>
    <cellStyle name="Percent" xfId="1" builtinId="5"/>
    <cellStyle name="Separador de milhares 2" xfId="5" xr:uid="{00000000-0005-0000-0000-000012000000}"/>
    <cellStyle name="Separador de milhares 2 2" xfId="11" xr:uid="{00000000-0005-0000-0000-000013000000}"/>
  </cellStyles>
  <dxfs count="24">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hyperlink" Target="https://urldefense.com/v3/__https:/wwwcdn.imo.org/localresources/en/OurWork/Environment/Documents/Fourth*20IMO*20GHG*20Study*202020*20-*20Full*20report*20and*20annexes.pdf__;JSUlJSUlJSUl!!DOxrgLBm!AdZGTFJ_ju9H0jVZifM_q_-48ITK1a0PNk5IEXRbNzST3yhFH2OFBgXl3JA7iSgEY7ASXxLiMJpPFIE5YSR_xdPINpS3oWEKf03oJEleODvl4Q$" TargetMode="External"/><Relationship Id="rId2" Type="http://schemas.openxmlformats.org/officeDocument/2006/relationships/hyperlink" Target="https://urldefense.com/v3/__https:/wwwcdn.imo.org/localresources/en/OurWork/Environment/Documents/Fourth*20IMO*20GHG*20Study*202020*20-*20Full*20report*20and*20annexes.pdf__;JSUlJSUlJSUl!!DOxrgLBm!AdZGTFJ_ju9H0jVZifM_q_-48ITK1a0PNk5IEXRbNzST3yhFH2OFBgXl3JA7iSgEY7ASXxLiMJpPFIE5YSR_xdPINpS3oWEKf03oJEleODvl4Q$" TargetMode="External"/><Relationship Id="rId1" Type="http://schemas.openxmlformats.org/officeDocument/2006/relationships/hyperlink" Target="https://www.ipcc-nggip.iges.or.jp/public/2006gl/vol2.html" TargetMode="External"/><Relationship Id="rId5" Type="http://schemas.openxmlformats.org/officeDocument/2006/relationships/printerSettings" Target="../printerSettings/printerSettings7.bin"/><Relationship Id="rId4" Type="http://schemas.openxmlformats.org/officeDocument/2006/relationships/hyperlink" Target="https://www.ipcc-nggip.iges.or.jp/public/2006gl/vol2.html" TargetMode="Externa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B44"/>
  <sheetViews>
    <sheetView tabSelected="1" zoomScaleNormal="100" workbookViewId="0"/>
  </sheetViews>
  <sheetFormatPr defaultColWidth="9.28515625" defaultRowHeight="12.75" x14ac:dyDescent="0.25"/>
  <cols>
    <col min="1" max="1" width="34.28515625" style="67" customWidth="1"/>
    <col min="2" max="2" width="112.42578125" style="67" customWidth="1"/>
    <col min="3" max="3" width="9.28515625" style="67"/>
    <col min="4" max="4" width="9.28515625" style="67" customWidth="1"/>
    <col min="5" max="16384" width="9.28515625" style="67"/>
  </cols>
  <sheetData>
    <row r="1" spans="1:2" s="79" customFormat="1" x14ac:dyDescent="0.25">
      <c r="A1" s="240" t="s">
        <v>631</v>
      </c>
      <c r="B1" s="240"/>
    </row>
    <row r="2" spans="1:2" x14ac:dyDescent="0.25">
      <c r="A2" s="241"/>
      <c r="B2" s="242"/>
    </row>
    <row r="3" spans="1:2" x14ac:dyDescent="0.25">
      <c r="A3" s="242" t="s">
        <v>632</v>
      </c>
      <c r="B3" s="243" t="s">
        <v>656</v>
      </c>
    </row>
    <row r="4" spans="1:2" x14ac:dyDescent="0.25">
      <c r="A4" s="242" t="s">
        <v>633</v>
      </c>
      <c r="B4" s="244" t="s">
        <v>657</v>
      </c>
    </row>
    <row r="5" spans="1:2" x14ac:dyDescent="0.25">
      <c r="A5" s="241"/>
      <c r="B5" s="242"/>
    </row>
    <row r="6" spans="1:2" x14ac:dyDescent="0.25">
      <c r="A6" s="245" t="s">
        <v>636</v>
      </c>
      <c r="B6" s="245"/>
    </row>
    <row r="7" spans="1:2" ht="196.5" customHeight="1" x14ac:dyDescent="0.25">
      <c r="A7" s="313" t="s">
        <v>647</v>
      </c>
      <c r="B7" s="314"/>
    </row>
    <row r="9" spans="1:2" x14ac:dyDescent="0.25">
      <c r="A9" s="245" t="s">
        <v>0</v>
      </c>
      <c r="B9" s="246"/>
    </row>
    <row r="10" spans="1:2" x14ac:dyDescent="0.25">
      <c r="A10" s="242"/>
      <c r="B10" s="247"/>
    </row>
    <row r="11" spans="1:2" x14ac:dyDescent="0.25">
      <c r="A11" s="247" t="s">
        <v>1</v>
      </c>
      <c r="B11" s="247"/>
    </row>
    <row r="12" spans="1:2" ht="13.5" thickBot="1" x14ac:dyDescent="0.3">
      <c r="A12" s="247"/>
      <c r="B12" s="247"/>
    </row>
    <row r="13" spans="1:2" ht="13.5" thickBot="1" x14ac:dyDescent="0.3">
      <c r="A13" s="6" t="s">
        <v>2</v>
      </c>
      <c r="B13" s="247"/>
    </row>
    <row r="14" spans="1:2" ht="13.5" thickBot="1" x14ac:dyDescent="0.3">
      <c r="A14" s="248" t="s">
        <v>3</v>
      </c>
      <c r="B14" s="247"/>
    </row>
    <row r="15" spans="1:2" ht="13.5" thickBot="1" x14ac:dyDescent="0.3">
      <c r="A15" s="249" t="s">
        <v>4</v>
      </c>
      <c r="B15" s="247"/>
    </row>
    <row r="16" spans="1:2" ht="13.5" thickBot="1" x14ac:dyDescent="0.3">
      <c r="A16" s="9" t="s">
        <v>5</v>
      </c>
      <c r="B16" s="247"/>
    </row>
    <row r="17" spans="1:2" ht="13.5" thickBot="1" x14ac:dyDescent="0.3">
      <c r="A17" s="10" t="s">
        <v>6</v>
      </c>
      <c r="B17" s="247"/>
    </row>
    <row r="18" spans="1:2" x14ac:dyDescent="0.25">
      <c r="A18" s="247"/>
      <c r="B18" s="247"/>
    </row>
    <row r="19" spans="1:2" x14ac:dyDescent="0.25">
      <c r="A19" s="245" t="s">
        <v>7</v>
      </c>
      <c r="B19" s="246"/>
    </row>
    <row r="20" spans="1:2" x14ac:dyDescent="0.25">
      <c r="A20" s="242"/>
      <c r="B20" s="247"/>
    </row>
    <row r="21" spans="1:2" ht="13.5" thickBot="1" x14ac:dyDescent="0.3">
      <c r="A21" s="247" t="s">
        <v>8</v>
      </c>
      <c r="B21" s="247"/>
    </row>
    <row r="22" spans="1:2" ht="24.95" customHeight="1" thickBot="1" x14ac:dyDescent="0.3">
      <c r="A22" s="250" t="s">
        <v>358</v>
      </c>
      <c r="B22" s="251" t="s">
        <v>9</v>
      </c>
    </row>
    <row r="23" spans="1:2" ht="36" customHeight="1" thickBot="1" x14ac:dyDescent="0.3">
      <c r="A23" s="250" t="s">
        <v>10</v>
      </c>
      <c r="B23" s="251" t="s">
        <v>359</v>
      </c>
    </row>
    <row r="24" spans="1:2" ht="36" customHeight="1" thickBot="1" x14ac:dyDescent="0.3">
      <c r="A24" s="250" t="s">
        <v>116</v>
      </c>
      <c r="B24" s="251" t="s">
        <v>360</v>
      </c>
    </row>
    <row r="25" spans="1:2" ht="36" customHeight="1" thickBot="1" x14ac:dyDescent="0.3">
      <c r="A25" s="250" t="s">
        <v>361</v>
      </c>
      <c r="B25" s="251" t="s">
        <v>12</v>
      </c>
    </row>
    <row r="26" spans="1:2" ht="36" customHeight="1" thickBot="1" x14ac:dyDescent="0.3">
      <c r="A26" s="250" t="s">
        <v>362</v>
      </c>
      <c r="B26" s="251" t="s">
        <v>13</v>
      </c>
    </row>
    <row r="27" spans="1:2" ht="36" customHeight="1" thickBot="1" x14ac:dyDescent="0.3">
      <c r="A27" s="250" t="s">
        <v>363</v>
      </c>
      <c r="B27" s="252" t="s">
        <v>14</v>
      </c>
    </row>
    <row r="28" spans="1:2" ht="36" customHeight="1" thickBot="1" x14ac:dyDescent="0.3">
      <c r="A28" s="250" t="s">
        <v>16</v>
      </c>
      <c r="B28" s="251" t="s">
        <v>17</v>
      </c>
    </row>
    <row r="29" spans="1:2" ht="24.95" customHeight="1" thickBot="1" x14ac:dyDescent="0.3">
      <c r="A29" s="253" t="s">
        <v>364</v>
      </c>
      <c r="B29" s="251" t="s">
        <v>365</v>
      </c>
    </row>
    <row r="30" spans="1:2" ht="24.95" customHeight="1" thickBot="1" x14ac:dyDescent="0.3">
      <c r="A30" s="253" t="s">
        <v>366</v>
      </c>
      <c r="B30" s="251" t="s">
        <v>367</v>
      </c>
    </row>
    <row r="31" spans="1:2" ht="36" customHeight="1" thickBot="1" x14ac:dyDescent="0.3">
      <c r="A31" s="250" t="s">
        <v>18</v>
      </c>
      <c r="B31" s="251" t="s">
        <v>19</v>
      </c>
    </row>
    <row r="32" spans="1:2" ht="24.95" customHeight="1" thickBot="1" x14ac:dyDescent="0.3">
      <c r="A32" s="254" t="s">
        <v>115</v>
      </c>
      <c r="B32" s="253" t="s">
        <v>368</v>
      </c>
    </row>
    <row r="33" spans="1:2" ht="36" customHeight="1" thickBot="1" x14ac:dyDescent="0.3">
      <c r="A33" s="254" t="s">
        <v>369</v>
      </c>
      <c r="B33" s="253" t="s">
        <v>370</v>
      </c>
    </row>
    <row r="34" spans="1:2" x14ac:dyDescent="0.25">
      <c r="B34" s="255"/>
    </row>
    <row r="35" spans="1:2" x14ac:dyDescent="0.25">
      <c r="A35" s="245" t="s">
        <v>20</v>
      </c>
      <c r="B35" s="246"/>
    </row>
    <row r="36" spans="1:2" ht="13.5" thickBot="1" x14ac:dyDescent="0.3">
      <c r="A36" s="242"/>
      <c r="B36" s="247"/>
    </row>
    <row r="37" spans="1:2" ht="45.95" customHeight="1" thickBot="1" x14ac:dyDescent="0.3">
      <c r="A37" s="256" t="s">
        <v>189</v>
      </c>
      <c r="B37" s="256" t="s">
        <v>188</v>
      </c>
    </row>
    <row r="38" spans="1:2" ht="45.95" customHeight="1" thickBot="1" x14ac:dyDescent="0.3">
      <c r="A38" s="256" t="s">
        <v>191</v>
      </c>
      <c r="B38" s="256" t="s">
        <v>190</v>
      </c>
    </row>
    <row r="39" spans="1:2" ht="45.95" customHeight="1" thickBot="1" x14ac:dyDescent="0.3">
      <c r="A39" s="257" t="s">
        <v>193</v>
      </c>
      <c r="B39" s="256" t="s">
        <v>192</v>
      </c>
    </row>
    <row r="40" spans="1:2" ht="45.95" customHeight="1" thickBot="1" x14ac:dyDescent="0.3">
      <c r="A40" s="256" t="s">
        <v>195</v>
      </c>
      <c r="B40" s="256" t="s">
        <v>194</v>
      </c>
    </row>
    <row r="41" spans="1:2" ht="45.95" customHeight="1" thickBot="1" x14ac:dyDescent="0.3">
      <c r="A41" s="256" t="s">
        <v>196</v>
      </c>
      <c r="B41" s="256" t="s">
        <v>197</v>
      </c>
    </row>
    <row r="42" spans="1:2" ht="45.95" customHeight="1" thickBot="1" x14ac:dyDescent="0.3">
      <c r="A42" s="258" t="s">
        <v>199</v>
      </c>
      <c r="B42" s="256" t="s">
        <v>198</v>
      </c>
    </row>
    <row r="43" spans="1:2" ht="45.95" customHeight="1" thickBot="1" x14ac:dyDescent="0.3">
      <c r="A43" s="259" t="s">
        <v>201</v>
      </c>
      <c r="B43" s="256" t="s">
        <v>200</v>
      </c>
    </row>
    <row r="44" spans="1:2" ht="45.95" customHeight="1" thickBot="1" x14ac:dyDescent="0.3">
      <c r="A44" s="258" t="s">
        <v>203</v>
      </c>
      <c r="B44" s="256" t="s">
        <v>202</v>
      </c>
    </row>
  </sheetData>
  <sheetProtection algorithmName="SHA-512" hashValue="eMcJes3et/gUVfx+u7BaEWDPhy+rKmWWPynYfFoEHZkT5xTYorE9ZtrnkmDSuzaAzCClhqI0MtxZ94wglUcIXQ==" saltValue="W8TVjcygvveiC0R7OIxOGg==" spinCount="100000" sheet="1" objects="1" scenarios="1"/>
  <mergeCells count="1">
    <mergeCell ref="A7:B7"/>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4BC0CC-2AD5-4FC5-822B-5E704CA051DD}">
  <sheetPr codeName="Sheet14"/>
  <dimension ref="B2:C26"/>
  <sheetViews>
    <sheetView workbookViewId="0">
      <selection activeCell="D10" sqref="D10"/>
    </sheetView>
  </sheetViews>
  <sheetFormatPr defaultRowHeight="15" x14ac:dyDescent="0.25"/>
  <cols>
    <col min="4" max="4" width="38.85546875" customWidth="1"/>
  </cols>
  <sheetData>
    <row r="2" spans="2:3" x14ac:dyDescent="0.25">
      <c r="B2" s="194" t="s">
        <v>564</v>
      </c>
      <c r="C2" s="195" t="s">
        <v>565</v>
      </c>
    </row>
    <row r="3" spans="2:3" x14ac:dyDescent="0.25">
      <c r="B3" t="str" cm="1">
        <f t="array" ref="B3:B5">_xlfn.UNIQUE(B17:B25)</f>
        <v>Maritime</v>
      </c>
      <c r="C3" t="str" cm="1">
        <f t="array" ref="C3:C5">Product_list</f>
        <v>Transportation of goods/passengers</v>
      </c>
    </row>
    <row r="4" spans="2:3" x14ac:dyDescent="0.25">
      <c r="B4" t="str">
        <v>Aviation</v>
      </c>
      <c r="C4" t="str">
        <v xml:space="preserve">Manufacturing of components for aircrafts </v>
      </c>
    </row>
    <row r="5" spans="2:3" x14ac:dyDescent="0.25">
      <c r="B5" t="str">
        <v>Road transport</v>
      </c>
      <c r="C5" t="str">
        <v>other, please specify</v>
      </c>
    </row>
    <row r="9" spans="2:3" ht="48.75" customHeight="1" x14ac:dyDescent="0.25"/>
    <row r="10" spans="2:3" ht="72" customHeight="1" x14ac:dyDescent="0.25"/>
    <row r="11" spans="2:3" ht="36.75" customHeight="1" x14ac:dyDescent="0.25"/>
    <row r="16" spans="2:3" ht="15.75" thickBot="1" x14ac:dyDescent="0.3"/>
    <row r="17" spans="2:3" ht="48.75" thickTop="1" x14ac:dyDescent="0.25">
      <c r="B17" s="191" t="s">
        <v>557</v>
      </c>
      <c r="C17" s="186" t="s">
        <v>550</v>
      </c>
    </row>
    <row r="18" spans="2:3" ht="60" x14ac:dyDescent="0.25">
      <c r="B18" s="192" t="str">
        <f>B17</f>
        <v>Maritime</v>
      </c>
      <c r="C18" s="187" t="s">
        <v>558</v>
      </c>
    </row>
    <row r="19" spans="2:3" ht="36.75" thickBot="1" x14ac:dyDescent="0.3">
      <c r="B19" s="193" t="str">
        <f>B18</f>
        <v>Maritime</v>
      </c>
      <c r="C19" s="188" t="s">
        <v>559</v>
      </c>
    </row>
    <row r="20" spans="2:3" ht="48.75" thickTop="1" x14ac:dyDescent="0.25">
      <c r="B20" s="191" t="s">
        <v>560</v>
      </c>
      <c r="C20" s="187" t="s">
        <v>550</v>
      </c>
    </row>
    <row r="21" spans="2:3" ht="60" x14ac:dyDescent="0.25">
      <c r="B21" s="192" t="str">
        <f>B20</f>
        <v>Aviation</v>
      </c>
      <c r="C21" s="187" t="s">
        <v>561</v>
      </c>
    </row>
    <row r="22" spans="2:3" ht="36.75" thickBot="1" x14ac:dyDescent="0.3">
      <c r="B22" s="193" t="str">
        <f>B21</f>
        <v>Aviation</v>
      </c>
      <c r="C22" s="188" t="s">
        <v>559</v>
      </c>
    </row>
    <row r="23" spans="2:3" ht="48.75" thickTop="1" x14ac:dyDescent="0.25">
      <c r="B23" s="185" t="s">
        <v>562</v>
      </c>
      <c r="C23" s="187" t="s">
        <v>550</v>
      </c>
    </row>
    <row r="24" spans="2:3" ht="60" x14ac:dyDescent="0.25">
      <c r="B24" s="189" t="str">
        <f>B23</f>
        <v>Road transport</v>
      </c>
      <c r="C24" s="187" t="s">
        <v>563</v>
      </c>
    </row>
    <row r="25" spans="2:3" ht="36.75" thickBot="1" x14ac:dyDescent="0.3">
      <c r="B25" s="190" t="str">
        <f>B24</f>
        <v>Road transport</v>
      </c>
      <c r="C25" s="188" t="s">
        <v>559</v>
      </c>
    </row>
    <row r="26" spans="2:3" ht="15.75" thickTop="1" x14ac:dyDescent="0.25"/>
  </sheetData>
  <sheetProtection algorithmName="SHA-512" hashValue="L5AJnd/Q688Bg0aoLO6TAsCMHq52i3TH+FU6b5yHJL793UtVIy0Lp6o+qVxX29Dh2y3ZK7a/m+9j6kUCZs7v3w==" saltValue="xCF90d71r3dGclpH3Sgh2w==" spinCount="100000" sheet="1" objects="1" scenarios="1"/>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A5EE80-C126-4930-AAFC-71E7A702ADC0}">
  <sheetPr codeName="Sheet2"/>
  <dimension ref="A1:K46"/>
  <sheetViews>
    <sheetView zoomScaleNormal="100" workbookViewId="0"/>
  </sheetViews>
  <sheetFormatPr defaultColWidth="9.140625" defaultRowHeight="14.25" x14ac:dyDescent="0.2"/>
  <cols>
    <col min="1" max="1" width="24.5703125" style="20" customWidth="1"/>
    <col min="2" max="2" width="33" style="20" customWidth="1"/>
    <col min="3" max="3" width="36.7109375" style="20" customWidth="1"/>
    <col min="4" max="4" width="32.42578125" style="20" customWidth="1"/>
    <col min="5" max="7" width="22.5703125" style="20" customWidth="1"/>
    <col min="8" max="8" width="20.5703125" style="20" customWidth="1"/>
    <col min="9" max="9" width="24.42578125" style="20" customWidth="1"/>
    <col min="10" max="16384" width="9.140625" style="20"/>
  </cols>
  <sheetData>
    <row r="1" spans="1:9" ht="15" x14ac:dyDescent="0.2">
      <c r="A1" s="260" t="s">
        <v>21</v>
      </c>
      <c r="B1" s="260"/>
      <c r="C1" s="260"/>
      <c r="D1" s="261"/>
      <c r="E1" s="261"/>
      <c r="F1" s="261"/>
      <c r="G1" s="261"/>
      <c r="H1" s="262"/>
    </row>
    <row r="2" spans="1:9" ht="15" thickBot="1" x14ac:dyDescent="0.25">
      <c r="A2" s="262"/>
      <c r="B2" s="262"/>
      <c r="C2" s="262"/>
      <c r="D2" s="262"/>
      <c r="E2" s="262"/>
      <c r="F2" s="262"/>
      <c r="G2" s="262"/>
      <c r="H2" s="262"/>
    </row>
    <row r="3" spans="1:9" ht="15.75" thickBot="1" x14ac:dyDescent="0.25">
      <c r="A3" s="16" t="s">
        <v>21</v>
      </c>
      <c r="B3" s="16"/>
      <c r="C3" s="16" t="s">
        <v>415</v>
      </c>
      <c r="D3" s="16" t="s">
        <v>371</v>
      </c>
      <c r="E3" s="262"/>
      <c r="F3" s="262"/>
      <c r="G3" s="262"/>
      <c r="H3" s="262"/>
      <c r="I3" s="262"/>
    </row>
    <row r="4" spans="1:9" ht="48.75" thickBot="1" x14ac:dyDescent="0.25">
      <c r="A4" s="263" t="s">
        <v>416</v>
      </c>
      <c r="B4" s="198" t="s">
        <v>531</v>
      </c>
      <c r="C4" s="264"/>
      <c r="D4" s="199" t="s">
        <v>417</v>
      </c>
      <c r="E4" s="88" t="str">
        <f>IF(B4="MOB", "OK", "ERR")</f>
        <v>OK</v>
      </c>
      <c r="F4" s="262"/>
      <c r="G4" s="262"/>
      <c r="H4" s="262"/>
      <c r="I4" s="262"/>
    </row>
    <row r="5" spans="1:9" ht="24.75" thickBot="1" x14ac:dyDescent="0.25">
      <c r="A5" s="263" t="s">
        <v>418</v>
      </c>
      <c r="B5" s="198" t="s">
        <v>91</v>
      </c>
      <c r="C5" s="265" t="s">
        <v>419</v>
      </c>
      <c r="D5" s="199"/>
      <c r="E5" s="262"/>
      <c r="F5" s="262"/>
      <c r="G5" s="262"/>
      <c r="H5" s="262"/>
      <c r="I5" s="262"/>
    </row>
    <row r="6" spans="1:9" ht="96.75" thickBot="1" x14ac:dyDescent="0.25">
      <c r="A6" s="263" t="s">
        <v>23</v>
      </c>
      <c r="B6" s="266" t="s">
        <v>560</v>
      </c>
      <c r="C6" s="267" t="s">
        <v>630</v>
      </c>
      <c r="D6" s="199" t="s">
        <v>420</v>
      </c>
      <c r="E6" s="88" t="str">
        <f>IF(ISERROR(MATCH(B7,Product_list,0)), "ERR","OK")</f>
        <v>OK</v>
      </c>
      <c r="F6" s="262"/>
      <c r="G6" s="262"/>
      <c r="H6" s="262"/>
      <c r="I6" s="262"/>
    </row>
    <row r="7" spans="1:9" ht="43.5" thickBot="1" x14ac:dyDescent="0.25">
      <c r="A7" s="263" t="s">
        <v>421</v>
      </c>
      <c r="B7" s="9" t="s">
        <v>550</v>
      </c>
      <c r="C7" s="268" t="s">
        <v>569</v>
      </c>
      <c r="D7" s="199"/>
      <c r="F7" s="262"/>
      <c r="G7" s="262"/>
      <c r="H7" s="262"/>
      <c r="I7" s="262"/>
    </row>
    <row r="8" spans="1:9" ht="43.5" thickBot="1" x14ac:dyDescent="0.25">
      <c r="A8" s="263" t="s">
        <v>422</v>
      </c>
      <c r="B8" s="269"/>
      <c r="C8" s="268" t="s">
        <v>570</v>
      </c>
      <c r="D8" s="199"/>
      <c r="E8" s="270"/>
      <c r="F8" s="262"/>
      <c r="G8" s="262"/>
      <c r="H8" s="262"/>
      <c r="I8" s="262"/>
    </row>
    <row r="9" spans="1:9" ht="39" thickBot="1" x14ac:dyDescent="0.25">
      <c r="A9" s="263" t="s">
        <v>423</v>
      </c>
      <c r="B9" s="271" t="s">
        <v>578</v>
      </c>
      <c r="C9" s="265" t="s">
        <v>571</v>
      </c>
      <c r="D9" s="199"/>
      <c r="F9" s="262"/>
      <c r="G9" s="262"/>
      <c r="H9" s="262"/>
      <c r="I9" s="262"/>
    </row>
    <row r="10" spans="1:9" ht="84.75" thickBot="1" x14ac:dyDescent="0.25">
      <c r="A10" s="263" t="s">
        <v>424</v>
      </c>
      <c r="B10" s="269"/>
      <c r="C10" s="272" t="s">
        <v>572</v>
      </c>
      <c r="D10" s="199"/>
      <c r="E10" s="270"/>
      <c r="F10" s="262"/>
      <c r="G10" s="262"/>
      <c r="H10" s="262"/>
      <c r="I10" s="262"/>
    </row>
    <row r="11" spans="1:9" ht="48.75" thickBot="1" x14ac:dyDescent="0.25">
      <c r="A11" s="263" t="s">
        <v>425</v>
      </c>
      <c r="B11" s="269"/>
      <c r="C11" s="265" t="s">
        <v>426</v>
      </c>
      <c r="D11" s="199"/>
      <c r="E11" s="270"/>
      <c r="F11" s="262"/>
      <c r="G11" s="262"/>
      <c r="H11" s="262"/>
      <c r="I11" s="262"/>
    </row>
    <row r="12" spans="1:9" ht="60.75" thickBot="1" x14ac:dyDescent="0.25">
      <c r="A12" s="263" t="s">
        <v>428</v>
      </c>
      <c r="B12" s="273" t="s">
        <v>427</v>
      </c>
      <c r="C12" s="265" t="s">
        <v>429</v>
      </c>
      <c r="D12" s="197" t="s">
        <v>579</v>
      </c>
      <c r="E12" s="88" t="str" cm="1">
        <f t="array" ref="E12">IF(AND(B12="Yes",MAX(ABS('Summary per year'!B12:L14),ABS('Summary per year'!B19:L21))=0),"ERR",IF(AND(B12="No", MAX(ABS('Summary per year'!B12:L14),ABS('Summary per year'!B19:L21))&lt;&gt;0),"ERR","OK"))</f>
        <v>OK</v>
      </c>
      <c r="F12" s="262"/>
      <c r="G12" s="262"/>
      <c r="H12" s="262"/>
      <c r="I12" s="262"/>
    </row>
    <row r="13" spans="1:9" ht="57.75" thickBot="1" x14ac:dyDescent="0.25">
      <c r="A13" s="263" t="s">
        <v>532</v>
      </c>
      <c r="B13" s="269"/>
      <c r="C13" s="264"/>
      <c r="D13" s="197"/>
      <c r="E13" s="270"/>
      <c r="F13" s="262"/>
      <c r="G13" s="262"/>
      <c r="H13" s="262"/>
      <c r="I13" s="262"/>
    </row>
    <row r="15" spans="1:9" ht="15" x14ac:dyDescent="0.2">
      <c r="A15" s="260" t="s">
        <v>24</v>
      </c>
      <c r="B15" s="260"/>
      <c r="C15" s="260"/>
      <c r="D15" s="260"/>
      <c r="E15" s="260"/>
      <c r="F15" s="260"/>
      <c r="G15" s="260"/>
    </row>
    <row r="16" spans="1:9" x14ac:dyDescent="0.2">
      <c r="A16" s="274" t="s">
        <v>25</v>
      </c>
    </row>
    <row r="17" spans="1:8" x14ac:dyDescent="0.2">
      <c r="A17" s="275" t="s">
        <v>573</v>
      </c>
    </row>
    <row r="18" spans="1:8" ht="15" thickBot="1" x14ac:dyDescent="0.25"/>
    <row r="19" spans="1:8" ht="30.75" thickBot="1" x14ac:dyDescent="0.25">
      <c r="A19" s="276" t="s">
        <v>186</v>
      </c>
      <c r="B19" s="16" t="s">
        <v>26</v>
      </c>
      <c r="C19" s="276" t="s">
        <v>11</v>
      </c>
      <c r="D19" s="16" t="s">
        <v>27</v>
      </c>
      <c r="E19" s="276" t="s">
        <v>430</v>
      </c>
      <c r="F19" s="16" t="s">
        <v>431</v>
      </c>
      <c r="G19" s="276" t="s">
        <v>454</v>
      </c>
    </row>
    <row r="20" spans="1:8" ht="19.5" thickBot="1" x14ac:dyDescent="0.25">
      <c r="A20" s="44" t="s">
        <v>432</v>
      </c>
      <c r="B20" s="277" t="s">
        <v>26</v>
      </c>
      <c r="C20" s="278" t="s">
        <v>28</v>
      </c>
      <c r="D20" s="277" t="s">
        <v>27</v>
      </c>
      <c r="E20" s="44" t="s">
        <v>433</v>
      </c>
      <c r="F20" s="277" t="s">
        <v>431</v>
      </c>
      <c r="G20" s="44" t="s">
        <v>533</v>
      </c>
    </row>
    <row r="21" spans="1:8" ht="15.75" thickBot="1" x14ac:dyDescent="0.3">
      <c r="A21" s="279">
        <f>C21-E21+G21</f>
        <v>151189.97250000003</v>
      </c>
      <c r="B21" s="277" t="s">
        <v>26</v>
      </c>
      <c r="C21" s="280">
        <f>+ 'Summary per year'!B16</f>
        <v>232200.00000000003</v>
      </c>
      <c r="D21" s="277" t="s">
        <v>27</v>
      </c>
      <c r="E21" s="281">
        <f>+ 'Summary per year'!B23</f>
        <v>81010.027500000011</v>
      </c>
      <c r="F21" s="277" t="s">
        <v>431</v>
      </c>
      <c r="G21" s="281">
        <f>+ 'Summary per year'!B25</f>
        <v>0</v>
      </c>
      <c r="H21" s="282"/>
    </row>
    <row r="23" spans="1:8" ht="15" x14ac:dyDescent="0.2">
      <c r="A23" s="260" t="s">
        <v>29</v>
      </c>
      <c r="B23" s="260"/>
      <c r="C23" s="260"/>
      <c r="D23" s="260"/>
      <c r="E23" s="260"/>
      <c r="F23" s="260"/>
      <c r="G23" s="260"/>
    </row>
    <row r="24" spans="1:8" x14ac:dyDescent="0.2">
      <c r="A24" s="274" t="s">
        <v>30</v>
      </c>
    </row>
    <row r="25" spans="1:8" ht="15" thickBot="1" x14ac:dyDescent="0.25"/>
    <row r="26" spans="1:8" ht="30.75" thickBot="1" x14ac:dyDescent="0.25">
      <c r="A26" s="276" t="s">
        <v>187</v>
      </c>
      <c r="B26" s="16" t="s">
        <v>26</v>
      </c>
      <c r="C26" s="276" t="s">
        <v>186</v>
      </c>
      <c r="D26" s="16" t="s">
        <v>31</v>
      </c>
      <c r="E26" s="276" t="s">
        <v>11</v>
      </c>
      <c r="G26" s="16" t="s">
        <v>371</v>
      </c>
    </row>
    <row r="27" spans="1:8" ht="24.75" thickBot="1" x14ac:dyDescent="0.25">
      <c r="A27" s="44" t="s">
        <v>434</v>
      </c>
      <c r="B27" s="277" t="s">
        <v>26</v>
      </c>
      <c r="C27" s="44" t="s">
        <v>432</v>
      </c>
      <c r="D27" s="277" t="s">
        <v>31</v>
      </c>
      <c r="E27" s="283" t="s">
        <v>28</v>
      </c>
      <c r="G27" s="197" t="s">
        <v>455</v>
      </c>
    </row>
    <row r="28" spans="1:8" ht="15" thickBot="1" x14ac:dyDescent="0.25">
      <c r="A28" s="284">
        <f>IF(A21&lt;=0,0,IF(E28&lt;=0,100%,C28/E28))</f>
        <v>0.65111960594315255</v>
      </c>
      <c r="B28" s="277" t="s">
        <v>26</v>
      </c>
      <c r="C28" s="280">
        <f>A21</f>
        <v>151189.97250000003</v>
      </c>
      <c r="D28" s="277" t="s">
        <v>31</v>
      </c>
      <c r="E28" s="281">
        <f xml:space="preserve"> C21</f>
        <v>232200.00000000003</v>
      </c>
      <c r="G28" s="88" t="str">
        <f>IF(A21&lt;0,"NEGATIVE","OK")</f>
        <v>OK</v>
      </c>
    </row>
    <row r="30" spans="1:8" ht="15" x14ac:dyDescent="0.2">
      <c r="A30" s="260" t="s">
        <v>435</v>
      </c>
      <c r="B30" s="285"/>
      <c r="C30" s="286"/>
      <c r="D30" s="286"/>
      <c r="E30" s="286"/>
      <c r="F30" s="286"/>
      <c r="G30" s="286"/>
    </row>
    <row r="31" spans="1:8" ht="15" thickBot="1" x14ac:dyDescent="0.25">
      <c r="A31" s="4"/>
      <c r="B31" s="287"/>
    </row>
    <row r="32" spans="1:8" ht="15" thickBot="1" x14ac:dyDescent="0.25">
      <c r="A32" s="5" t="s">
        <v>32</v>
      </c>
      <c r="B32" s="288" t="s">
        <v>33</v>
      </c>
      <c r="C32" s="289" t="s">
        <v>34</v>
      </c>
      <c r="D32" s="5" t="s">
        <v>22</v>
      </c>
      <c r="F32" s="290"/>
      <c r="G32" s="290"/>
    </row>
    <row r="33" spans="1:11" ht="51.75" thickBot="1" x14ac:dyDescent="0.25">
      <c r="A33" s="291" t="s">
        <v>582</v>
      </c>
      <c r="B33" s="292"/>
      <c r="C33" s="19" t="s">
        <v>109</v>
      </c>
      <c r="D33" s="293" t="s">
        <v>581</v>
      </c>
    </row>
    <row r="34" spans="1:11" ht="51.75" thickBot="1" x14ac:dyDescent="0.25">
      <c r="A34" s="291" t="s">
        <v>108</v>
      </c>
      <c r="B34" s="292"/>
      <c r="C34" s="19" t="s">
        <v>109</v>
      </c>
      <c r="D34" s="293" t="s">
        <v>581</v>
      </c>
    </row>
    <row r="38" spans="1:11" ht="15" x14ac:dyDescent="0.25">
      <c r="J38" s="294"/>
      <c r="K38" s="294"/>
    </row>
    <row r="39" spans="1:11" ht="15" x14ac:dyDescent="0.25">
      <c r="J39" s="294"/>
      <c r="K39" s="294"/>
    </row>
    <row r="40" spans="1:11" ht="15" x14ac:dyDescent="0.25">
      <c r="J40" s="294"/>
      <c r="K40" s="294"/>
    </row>
    <row r="41" spans="1:11" ht="15" x14ac:dyDescent="0.25">
      <c r="J41" s="294"/>
      <c r="K41" s="294"/>
    </row>
    <row r="42" spans="1:11" ht="15" x14ac:dyDescent="0.25">
      <c r="J42" s="294"/>
      <c r="K42" s="294"/>
    </row>
    <row r="43" spans="1:11" ht="15" x14ac:dyDescent="0.25">
      <c r="J43" s="294"/>
      <c r="K43" s="294"/>
    </row>
    <row r="44" spans="1:11" ht="15" x14ac:dyDescent="0.25">
      <c r="J44" s="294"/>
      <c r="K44" s="294"/>
    </row>
    <row r="45" spans="1:11" ht="15" x14ac:dyDescent="0.25">
      <c r="J45" s="294"/>
      <c r="K45" s="294"/>
    </row>
    <row r="46" spans="1:11" ht="15" x14ac:dyDescent="0.25">
      <c r="J46" s="294"/>
      <c r="K46" s="294"/>
    </row>
  </sheetData>
  <sheetProtection algorithmName="SHA-512" hashValue="vfUoh2Jb01H92VXqi8OQV1BP67OkGUig8pU/nBX2mGxqsWVwczum37JZzdSh/Jycn2QYanpWUOTi9Zu+Z4gKPw==" saltValue="rOJPU3ANAdVf4Z98Hyg58w==" spinCount="100000" sheet="1" objects="1" scenarios="1"/>
  <conditionalFormatting sqref="E4 E12">
    <cfRule type="cellIs" dxfId="23" priority="5" operator="equal">
      <formula>"ERR"</formula>
    </cfRule>
    <cfRule type="cellIs" dxfId="22" priority="6" operator="equal">
      <formula>"OK"</formula>
    </cfRule>
  </conditionalFormatting>
  <conditionalFormatting sqref="E6">
    <cfRule type="cellIs" dxfId="21" priority="1" operator="equal">
      <formula>"ERR"</formula>
    </cfRule>
    <cfRule type="cellIs" dxfId="20" priority="2" operator="equal">
      <formula>"OK"</formula>
    </cfRule>
  </conditionalFormatting>
  <conditionalFormatting sqref="G28">
    <cfRule type="containsText" dxfId="19" priority="3" operator="containsText" text="OK">
      <formula>NOT(ISERROR(SEARCH("OK",G28)))</formula>
    </cfRule>
    <cfRule type="containsText" dxfId="18" priority="4" operator="containsText" text="NEGATIVE">
      <formula>NOT(ISERROR(SEARCH("NEGATIVE",G28)))</formula>
    </cfRule>
  </conditionalFormatting>
  <dataValidations count="2">
    <dataValidation type="list" allowBlank="1" showInputMessage="1" showErrorMessage="1" sqref="B12" xr:uid="{252AA719-C246-4260-9231-2D4851D1F581}">
      <formula1>"Yes, No"</formula1>
    </dataValidation>
    <dataValidation type="list" allowBlank="1" showInputMessage="1" showErrorMessage="1" sqref="B6" xr:uid="{1FFA353B-2D30-4685-9BA9-CC949F54C981}">
      <formula1>"Aviation,Maritime,Road Transport"</formula1>
    </dataValidation>
  </dataValidations>
  <pageMargins left="0.7" right="0.7" top="0.75" bottom="0.75" header="0.3" footer="0.3"/>
  <pageSetup orientation="portrait" horizontalDpi="300" verticalDpi="300"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100-000000000000}">
          <x14:formula1>
            <xm:f>_xlfn.ANCHORARRAY(Lists!C3)</xm:f>
          </x14:formula1>
          <xm:sqref>B7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6DD674-2FD6-4CF0-AC1B-A395CEC2C80C}">
  <sheetPr codeName="Sheet3"/>
  <dimension ref="A1:P31"/>
  <sheetViews>
    <sheetView workbookViewId="0"/>
  </sheetViews>
  <sheetFormatPr defaultColWidth="9.140625" defaultRowHeight="14.25" x14ac:dyDescent="0.2"/>
  <cols>
    <col min="1" max="1" width="36.5703125" style="20" customWidth="1"/>
    <col min="2" max="2" width="16.5703125" style="20" bestFit="1" customWidth="1"/>
    <col min="3" max="12" width="15.42578125" style="20" bestFit="1" customWidth="1"/>
    <col min="13" max="13" width="41.85546875" style="20" customWidth="1"/>
    <col min="14" max="14" width="9.140625" style="118"/>
    <col min="15" max="15" width="9.140625" style="20"/>
    <col min="16" max="16" width="17.5703125" style="20" bestFit="1" customWidth="1"/>
    <col min="17" max="16384" width="9.140625" style="20"/>
  </cols>
  <sheetData>
    <row r="1" spans="1:16" ht="15" x14ac:dyDescent="0.2">
      <c r="A1" s="295" t="s">
        <v>116</v>
      </c>
      <c r="B1" s="286"/>
      <c r="C1" s="286"/>
      <c r="D1" s="286"/>
      <c r="E1" s="286"/>
      <c r="F1" s="286"/>
      <c r="G1" s="286"/>
      <c r="H1" s="286"/>
      <c r="I1" s="286"/>
      <c r="J1" s="286"/>
      <c r="K1" s="286"/>
      <c r="L1" s="286"/>
      <c r="M1" s="286"/>
      <c r="N1" s="117"/>
    </row>
    <row r="2" spans="1:16" x14ac:dyDescent="0.2">
      <c r="A2" s="274" t="s">
        <v>436</v>
      </c>
    </row>
    <row r="3" spans="1:16" x14ac:dyDescent="0.2">
      <c r="A3" s="274" t="s">
        <v>110</v>
      </c>
    </row>
    <row r="4" spans="1:16" x14ac:dyDescent="0.2">
      <c r="A4" s="274"/>
    </row>
    <row r="5" spans="1:16" x14ac:dyDescent="0.2">
      <c r="A5" s="274" t="s">
        <v>437</v>
      </c>
    </row>
    <row r="6" spans="1:16" x14ac:dyDescent="0.2">
      <c r="A6" s="274" t="s">
        <v>438</v>
      </c>
    </row>
    <row r="8" spans="1:16" x14ac:dyDescent="0.2">
      <c r="A8" s="296" t="s">
        <v>439</v>
      </c>
    </row>
    <row r="9" spans="1:16" x14ac:dyDescent="0.2">
      <c r="A9" s="296" t="s">
        <v>440</v>
      </c>
    </row>
    <row r="10" spans="1:16" ht="15" thickBot="1" x14ac:dyDescent="0.25"/>
    <row r="11" spans="1:16" ht="15.75" thickBot="1" x14ac:dyDescent="0.25">
      <c r="A11" s="297" t="s">
        <v>11</v>
      </c>
      <c r="B11" s="16" t="s">
        <v>111</v>
      </c>
      <c r="C11" s="16" t="s">
        <v>44</v>
      </c>
      <c r="D11" s="16" t="s">
        <v>45</v>
      </c>
      <c r="E11" s="16" t="s">
        <v>46</v>
      </c>
      <c r="F11" s="16" t="s">
        <v>47</v>
      </c>
      <c r="G11" s="16" t="s">
        <v>48</v>
      </c>
      <c r="H11" s="16" t="s">
        <v>49</v>
      </c>
      <c r="I11" s="16" t="s">
        <v>50</v>
      </c>
      <c r="J11" s="16" t="s">
        <v>51</v>
      </c>
      <c r="K11" s="16" t="s">
        <v>52</v>
      </c>
      <c r="L11" s="16" t="s">
        <v>53</v>
      </c>
      <c r="M11" s="16" t="s">
        <v>371</v>
      </c>
    </row>
    <row r="12" spans="1:16" ht="19.5" thickBot="1" x14ac:dyDescent="0.25">
      <c r="A12" s="298" t="s">
        <v>441</v>
      </c>
      <c r="B12" s="299">
        <f xml:space="preserve"> SUM(C12:L12)</f>
        <v>0</v>
      </c>
      <c r="C12" s="300"/>
      <c r="D12" s="300"/>
      <c r="E12" s="300"/>
      <c r="F12" s="300"/>
      <c r="G12" s="300"/>
      <c r="H12" s="300"/>
      <c r="I12" s="300"/>
      <c r="J12" s="300"/>
      <c r="K12" s="300"/>
      <c r="L12" s="300"/>
      <c r="M12" s="197"/>
      <c r="N12" s="301"/>
      <c r="P12" s="302"/>
    </row>
    <row r="13" spans="1:16" ht="19.5" thickBot="1" x14ac:dyDescent="0.25">
      <c r="A13" s="298" t="s">
        <v>442</v>
      </c>
      <c r="B13" s="299">
        <f xml:space="preserve"> SUM(C13:L13)</f>
        <v>0</v>
      </c>
      <c r="C13" s="300"/>
      <c r="D13" s="300"/>
      <c r="E13" s="300"/>
      <c r="F13" s="300"/>
      <c r="G13" s="300"/>
      <c r="H13" s="300"/>
      <c r="I13" s="300"/>
      <c r="J13" s="300"/>
      <c r="K13" s="300"/>
      <c r="L13" s="300"/>
      <c r="M13" s="197"/>
    </row>
    <row r="14" spans="1:16" ht="19.5" thickBot="1" x14ac:dyDescent="0.25">
      <c r="A14" s="298" t="s">
        <v>443</v>
      </c>
      <c r="B14" s="299">
        <f xml:space="preserve"> SUM(C14:L14)</f>
        <v>0</v>
      </c>
      <c r="C14" s="300"/>
      <c r="D14" s="300"/>
      <c r="E14" s="300"/>
      <c r="F14" s="300"/>
      <c r="G14" s="300"/>
      <c r="H14" s="300"/>
      <c r="I14" s="300"/>
      <c r="J14" s="300"/>
      <c r="K14" s="300"/>
      <c r="L14" s="300"/>
      <c r="M14" s="197"/>
    </row>
    <row r="15" spans="1:16" ht="19.5" thickBot="1" x14ac:dyDescent="0.25">
      <c r="A15" s="298" t="s">
        <v>444</v>
      </c>
      <c r="B15" s="299">
        <f xml:space="preserve"> SUM(C15:L15)</f>
        <v>232200.00000000003</v>
      </c>
      <c r="C15" s="299">
        <f>'Reference emissions MOB'!T19</f>
        <v>23220.000000000004</v>
      </c>
      <c r="D15" s="299">
        <f>'Reference emissions MOB'!U19</f>
        <v>23220.000000000004</v>
      </c>
      <c r="E15" s="299">
        <f>'Reference emissions MOB'!V19</f>
        <v>23220.000000000004</v>
      </c>
      <c r="F15" s="299">
        <f>'Reference emissions MOB'!W19</f>
        <v>23220.000000000004</v>
      </c>
      <c r="G15" s="299">
        <f>'Reference emissions MOB'!X19</f>
        <v>23220.000000000004</v>
      </c>
      <c r="H15" s="299">
        <f>'Reference emissions MOB'!Y19</f>
        <v>23220.000000000004</v>
      </c>
      <c r="I15" s="299">
        <f>'Reference emissions MOB'!Z19</f>
        <v>23220.000000000004</v>
      </c>
      <c r="J15" s="299">
        <f>'Reference emissions MOB'!AA19</f>
        <v>23220.000000000004</v>
      </c>
      <c r="K15" s="299">
        <f>'Reference emissions MOB'!AB19</f>
        <v>23220.000000000004</v>
      </c>
      <c r="L15" s="299">
        <f>'Reference emissions MOB'!AC19</f>
        <v>23220.000000000004</v>
      </c>
      <c r="M15" s="197"/>
    </row>
    <row r="16" spans="1:16" ht="24.75" thickBot="1" x14ac:dyDescent="0.25">
      <c r="A16" s="298" t="s">
        <v>445</v>
      </c>
      <c r="B16" s="299">
        <f xml:space="preserve"> SUM(C16:L16)</f>
        <v>232200.00000000003</v>
      </c>
      <c r="C16" s="299">
        <f t="shared" ref="C16:L16" si="0">+ SUM(C12:C15)</f>
        <v>23220.000000000004</v>
      </c>
      <c r="D16" s="299">
        <f t="shared" si="0"/>
        <v>23220.000000000004</v>
      </c>
      <c r="E16" s="299">
        <f t="shared" si="0"/>
        <v>23220.000000000004</v>
      </c>
      <c r="F16" s="299">
        <f t="shared" si="0"/>
        <v>23220.000000000004</v>
      </c>
      <c r="G16" s="299">
        <f t="shared" si="0"/>
        <v>23220.000000000004</v>
      </c>
      <c r="H16" s="299">
        <f t="shared" si="0"/>
        <v>23220.000000000004</v>
      </c>
      <c r="I16" s="299">
        <f t="shared" si="0"/>
        <v>23220.000000000004</v>
      </c>
      <c r="J16" s="299">
        <f t="shared" si="0"/>
        <v>23220.000000000004</v>
      </c>
      <c r="K16" s="299">
        <f t="shared" si="0"/>
        <v>23220.000000000004</v>
      </c>
      <c r="L16" s="299">
        <f t="shared" si="0"/>
        <v>23220.000000000004</v>
      </c>
      <c r="M16" s="197" t="s">
        <v>446</v>
      </c>
      <c r="N16" s="88" t="str">
        <f>+ IF(B16=SUM(B12:B15),"OK","ERR")</f>
        <v>OK</v>
      </c>
      <c r="P16" s="116"/>
    </row>
    <row r="17" spans="1:16" ht="15" thickBot="1" x14ac:dyDescent="0.25">
      <c r="B17" s="303"/>
      <c r="C17" s="303"/>
      <c r="D17" s="303"/>
      <c r="E17" s="303"/>
      <c r="F17" s="303"/>
      <c r="G17" s="303"/>
      <c r="H17" s="303"/>
      <c r="I17" s="303"/>
      <c r="J17" s="303"/>
      <c r="K17" s="303"/>
      <c r="L17" s="303"/>
      <c r="N17" s="20"/>
    </row>
    <row r="18" spans="1:16" ht="15.75" thickBot="1" x14ac:dyDescent="0.25">
      <c r="A18" s="297" t="s">
        <v>430</v>
      </c>
      <c r="B18" s="304" t="s">
        <v>111</v>
      </c>
      <c r="C18" s="304" t="s">
        <v>44</v>
      </c>
      <c r="D18" s="304" t="s">
        <v>45</v>
      </c>
      <c r="E18" s="304" t="s">
        <v>46</v>
      </c>
      <c r="F18" s="304" t="s">
        <v>47</v>
      </c>
      <c r="G18" s="304" t="s">
        <v>48</v>
      </c>
      <c r="H18" s="304" t="s">
        <v>49</v>
      </c>
      <c r="I18" s="304" t="s">
        <v>50</v>
      </c>
      <c r="J18" s="304" t="s">
        <v>51</v>
      </c>
      <c r="K18" s="304" t="s">
        <v>52</v>
      </c>
      <c r="L18" s="304" t="s">
        <v>53</v>
      </c>
      <c r="M18" s="16" t="s">
        <v>371</v>
      </c>
    </row>
    <row r="19" spans="1:16" ht="19.5" thickBot="1" x14ac:dyDescent="0.25">
      <c r="A19" s="298" t="s">
        <v>447</v>
      </c>
      <c r="B19" s="299">
        <f xml:space="preserve"> SUM(C19:L19)</f>
        <v>0</v>
      </c>
      <c r="C19" s="300"/>
      <c r="D19" s="300"/>
      <c r="E19" s="300"/>
      <c r="F19" s="300"/>
      <c r="G19" s="300"/>
      <c r="H19" s="300"/>
      <c r="I19" s="300"/>
      <c r="J19" s="300"/>
      <c r="K19" s="300"/>
      <c r="L19" s="300"/>
      <c r="M19" s="197"/>
    </row>
    <row r="20" spans="1:16" ht="19.5" thickBot="1" x14ac:dyDescent="0.25">
      <c r="A20" s="298" t="s">
        <v>448</v>
      </c>
      <c r="B20" s="299">
        <f xml:space="preserve"> SUM(C20:L20)</f>
        <v>0</v>
      </c>
      <c r="C20" s="300"/>
      <c r="D20" s="300"/>
      <c r="E20" s="300"/>
      <c r="F20" s="300"/>
      <c r="G20" s="300"/>
      <c r="H20" s="300"/>
      <c r="I20" s="300"/>
      <c r="J20" s="300"/>
      <c r="K20" s="300"/>
      <c r="L20" s="300"/>
      <c r="M20" s="197"/>
    </row>
    <row r="21" spans="1:16" ht="19.5" thickBot="1" x14ac:dyDescent="0.25">
      <c r="A21" s="298" t="s">
        <v>449</v>
      </c>
      <c r="B21" s="299">
        <f xml:space="preserve"> SUM(C21:L21)</f>
        <v>0</v>
      </c>
      <c r="C21" s="300"/>
      <c r="D21" s="300"/>
      <c r="E21" s="300"/>
      <c r="F21" s="300"/>
      <c r="G21" s="300"/>
      <c r="H21" s="300"/>
      <c r="I21" s="300"/>
      <c r="J21" s="300"/>
      <c r="K21" s="300"/>
      <c r="L21" s="300"/>
      <c r="M21" s="197"/>
    </row>
    <row r="22" spans="1:16" ht="19.5" thickBot="1" x14ac:dyDescent="0.25">
      <c r="A22" s="298" t="s">
        <v>450</v>
      </c>
      <c r="B22" s="299">
        <f xml:space="preserve"> SUM(C22:L22)</f>
        <v>81010.027500000011</v>
      </c>
      <c r="C22" s="299">
        <f>'Project emissions MOB'!T19</f>
        <v>8101.0027500000006</v>
      </c>
      <c r="D22" s="299">
        <f>'Project emissions MOB'!U19</f>
        <v>8101.0027500000006</v>
      </c>
      <c r="E22" s="299">
        <f>'Project emissions MOB'!V19</f>
        <v>8101.0027500000006</v>
      </c>
      <c r="F22" s="299">
        <f>'Project emissions MOB'!W19</f>
        <v>8101.0027500000006</v>
      </c>
      <c r="G22" s="299">
        <f>'Project emissions MOB'!X19</f>
        <v>8101.0027500000006</v>
      </c>
      <c r="H22" s="299">
        <f>'Project emissions MOB'!Y19</f>
        <v>8101.0027500000006</v>
      </c>
      <c r="I22" s="299">
        <f>'Project emissions MOB'!Z19</f>
        <v>8101.0027500000006</v>
      </c>
      <c r="J22" s="299">
        <f>'Project emissions MOB'!AA19</f>
        <v>8101.0027500000006</v>
      </c>
      <c r="K22" s="299">
        <f>'Project emissions MOB'!AB19</f>
        <v>8101.0027500000006</v>
      </c>
      <c r="L22" s="299">
        <f>'Project emissions MOB'!AC19</f>
        <v>8101.0027500000006</v>
      </c>
      <c r="M22" s="197"/>
    </row>
    <row r="23" spans="1:16" ht="24.75" thickBot="1" x14ac:dyDescent="0.25">
      <c r="A23" s="298" t="s">
        <v>451</v>
      </c>
      <c r="B23" s="299">
        <f xml:space="preserve"> SUM(C23:L23)</f>
        <v>81010.027500000011</v>
      </c>
      <c r="C23" s="299">
        <f t="shared" ref="C23:L23" si="1">+ SUM(C19:C22)</f>
        <v>8101.0027500000006</v>
      </c>
      <c r="D23" s="299">
        <f t="shared" si="1"/>
        <v>8101.0027500000006</v>
      </c>
      <c r="E23" s="299">
        <f t="shared" si="1"/>
        <v>8101.0027500000006</v>
      </c>
      <c r="F23" s="299">
        <f t="shared" si="1"/>
        <v>8101.0027500000006</v>
      </c>
      <c r="G23" s="299">
        <f t="shared" si="1"/>
        <v>8101.0027500000006</v>
      </c>
      <c r="H23" s="299">
        <f t="shared" si="1"/>
        <v>8101.0027500000006</v>
      </c>
      <c r="I23" s="299">
        <f t="shared" si="1"/>
        <v>8101.0027500000006</v>
      </c>
      <c r="J23" s="299">
        <f t="shared" si="1"/>
        <v>8101.0027500000006</v>
      </c>
      <c r="K23" s="299">
        <f t="shared" si="1"/>
        <v>8101.0027500000006</v>
      </c>
      <c r="L23" s="299">
        <f t="shared" si="1"/>
        <v>8101.0027500000006</v>
      </c>
      <c r="M23" s="197" t="s">
        <v>446</v>
      </c>
      <c r="N23" s="88" t="str">
        <f>+ IF(B23=SUM(B19:B22),"OK","ERR")</f>
        <v>OK</v>
      </c>
      <c r="P23" s="116"/>
    </row>
    <row r="24" spans="1:16" ht="15" thickBot="1" x14ac:dyDescent="0.25">
      <c r="B24" s="303"/>
      <c r="C24" s="303"/>
      <c r="D24" s="303"/>
      <c r="E24" s="303"/>
      <c r="F24" s="303"/>
      <c r="G24" s="303"/>
      <c r="H24" s="303"/>
      <c r="I24" s="303"/>
      <c r="J24" s="303"/>
      <c r="K24" s="303"/>
      <c r="L24" s="303"/>
    </row>
    <row r="25" spans="1:16" ht="19.5" thickBot="1" x14ac:dyDescent="0.25">
      <c r="A25" s="298" t="s">
        <v>456</v>
      </c>
      <c r="B25" s="305">
        <f xml:space="preserve"> SUM(C25:L25)</f>
        <v>0</v>
      </c>
      <c r="C25" s="305">
        <f>'CC credit calculation'!R21</f>
        <v>0</v>
      </c>
      <c r="D25" s="305">
        <f>'CC credit calculation'!S21</f>
        <v>0</v>
      </c>
      <c r="E25" s="305">
        <f>'CC credit calculation'!T21</f>
        <v>0</v>
      </c>
      <c r="F25" s="305">
        <f>'CC credit calculation'!U21</f>
        <v>0</v>
      </c>
      <c r="G25" s="305">
        <f>'CC credit calculation'!V21</f>
        <v>0</v>
      </c>
      <c r="H25" s="305">
        <f>'CC credit calculation'!W21</f>
        <v>0</v>
      </c>
      <c r="I25" s="305">
        <f>'CC credit calculation'!X21</f>
        <v>0</v>
      </c>
      <c r="J25" s="305">
        <f>'CC credit calculation'!Y21</f>
        <v>0</v>
      </c>
      <c r="K25" s="305">
        <f>'CC credit calculation'!Z21</f>
        <v>0</v>
      </c>
      <c r="L25" s="305">
        <f>'CC credit calculation'!AA21</f>
        <v>0</v>
      </c>
      <c r="N25" s="306"/>
    </row>
    <row r="26" spans="1:16" x14ac:dyDescent="0.2">
      <c r="A26" s="275" t="s">
        <v>573</v>
      </c>
      <c r="B26" s="307"/>
      <c r="C26" s="307"/>
      <c r="D26" s="307"/>
      <c r="E26" s="307"/>
      <c r="F26" s="307"/>
      <c r="G26" s="307"/>
      <c r="H26" s="307"/>
      <c r="I26" s="307"/>
      <c r="J26" s="307"/>
      <c r="K26" s="307"/>
      <c r="L26" s="307"/>
    </row>
    <row r="27" spans="1:16" ht="15" thickBot="1" x14ac:dyDescent="0.25">
      <c r="B27" s="307"/>
      <c r="C27" s="307"/>
      <c r="D27" s="307"/>
      <c r="E27" s="307"/>
      <c r="F27" s="307"/>
      <c r="G27" s="307"/>
      <c r="H27" s="307"/>
      <c r="I27" s="307"/>
      <c r="J27" s="307"/>
      <c r="K27" s="307"/>
      <c r="L27" s="307"/>
    </row>
    <row r="28" spans="1:16" ht="15.75" thickBot="1" x14ac:dyDescent="0.25">
      <c r="A28" s="297" t="s">
        <v>452</v>
      </c>
      <c r="B28" s="304" t="s">
        <v>111</v>
      </c>
      <c r="C28" s="304" t="s">
        <v>44</v>
      </c>
      <c r="D28" s="304" t="s">
        <v>45</v>
      </c>
      <c r="E28" s="304" t="s">
        <v>46</v>
      </c>
      <c r="F28" s="304" t="s">
        <v>47</v>
      </c>
      <c r="G28" s="304" t="s">
        <v>48</v>
      </c>
      <c r="H28" s="304" t="s">
        <v>49</v>
      </c>
      <c r="I28" s="304" t="s">
        <v>50</v>
      </c>
      <c r="J28" s="304" t="s">
        <v>51</v>
      </c>
      <c r="K28" s="304" t="s">
        <v>52</v>
      </c>
      <c r="L28" s="304" t="s">
        <v>53</v>
      </c>
      <c r="M28" s="16" t="s">
        <v>371</v>
      </c>
      <c r="N28" s="306"/>
    </row>
    <row r="29" spans="1:16" ht="24.75" thickBot="1" x14ac:dyDescent="0.25">
      <c r="A29" s="298" t="s">
        <v>432</v>
      </c>
      <c r="B29" s="299">
        <f xml:space="preserve"> SUM(C29:L29)</f>
        <v>151189.97250000003</v>
      </c>
      <c r="C29" s="299">
        <f>+ C16 - C23 + C25</f>
        <v>15118.997250000004</v>
      </c>
      <c r="D29" s="299">
        <f t="shared" ref="D29:L29" si="2">+ D16 - D23 + D25</f>
        <v>15118.997250000004</v>
      </c>
      <c r="E29" s="299">
        <f t="shared" si="2"/>
        <v>15118.997250000004</v>
      </c>
      <c r="F29" s="299">
        <f t="shared" si="2"/>
        <v>15118.997250000004</v>
      </c>
      <c r="G29" s="299">
        <f t="shared" si="2"/>
        <v>15118.997250000004</v>
      </c>
      <c r="H29" s="299">
        <f t="shared" si="2"/>
        <v>15118.997250000004</v>
      </c>
      <c r="I29" s="299">
        <f t="shared" si="2"/>
        <v>15118.997250000004</v>
      </c>
      <c r="J29" s="299">
        <f t="shared" si="2"/>
        <v>15118.997250000004</v>
      </c>
      <c r="K29" s="299">
        <f t="shared" si="2"/>
        <v>15118.997250000004</v>
      </c>
      <c r="L29" s="299">
        <f t="shared" si="2"/>
        <v>15118.997250000004</v>
      </c>
      <c r="M29" s="197" t="s">
        <v>453</v>
      </c>
      <c r="N29" s="88" t="str">
        <f>+ IF(B29=Summary!A21,"OK","ERR")</f>
        <v>OK</v>
      </c>
      <c r="P29" s="116"/>
    </row>
    <row r="30" spans="1:16" ht="24.75" thickBot="1" x14ac:dyDescent="0.25">
      <c r="A30" s="298" t="s">
        <v>434</v>
      </c>
      <c r="B30" s="284">
        <f xml:space="preserve"> IF(B29&lt;=0,0, IF(B16&lt;=0, 100%, B29/B16))</f>
        <v>0.65111960594315255</v>
      </c>
      <c r="C30" s="284">
        <f xml:space="preserve"> IF(C29&lt;=0,0, IF(C16&lt;=0, 100%, C29/C16))</f>
        <v>0.65111960594315255</v>
      </c>
      <c r="D30" s="284">
        <f t="shared" ref="D30:L30" si="3" xml:space="preserve"> IF(D29&lt;=0,0, IF(D16&lt;=0, 100%, D29/D16))</f>
        <v>0.65111960594315255</v>
      </c>
      <c r="E30" s="284">
        <f t="shared" si="3"/>
        <v>0.65111960594315255</v>
      </c>
      <c r="F30" s="284">
        <f t="shared" si="3"/>
        <v>0.65111960594315255</v>
      </c>
      <c r="G30" s="284">
        <f xml:space="preserve"> IF(G29&lt;=0,0, IF(G16&lt;=0, 100%, G29/G16))</f>
        <v>0.65111960594315255</v>
      </c>
      <c r="H30" s="284">
        <f t="shared" si="3"/>
        <v>0.65111960594315255</v>
      </c>
      <c r="I30" s="284">
        <f t="shared" si="3"/>
        <v>0.65111960594315255</v>
      </c>
      <c r="J30" s="284">
        <f t="shared" si="3"/>
        <v>0.65111960594315255</v>
      </c>
      <c r="K30" s="284">
        <f t="shared" si="3"/>
        <v>0.65111960594315255</v>
      </c>
      <c r="L30" s="284">
        <f t="shared" si="3"/>
        <v>0.65111960594315255</v>
      </c>
      <c r="M30" s="197" t="s">
        <v>453</v>
      </c>
      <c r="N30" s="88" t="str">
        <f>+ IF(B30=Summary!A28,"OK","ERR")</f>
        <v>OK</v>
      </c>
      <c r="P30" s="116"/>
    </row>
    <row r="31" spans="1:16" x14ac:dyDescent="0.2">
      <c r="B31" s="308"/>
      <c r="N31" s="20"/>
    </row>
  </sheetData>
  <sheetProtection algorithmName="SHA-512" hashValue="eYMFQxOI2OP7VHi2hpIjqtuPhclHhMlJOA4mwwrcmvCSFA5OiG17VyQ1sYLb62aYUCXocZm/Cfn8NMF9dzP9EA==" saltValue="ce+IPDi3lE4UHCKEtG7plA==" spinCount="100000" sheet="1" objects="1" scenarios="1"/>
  <conditionalFormatting sqref="B30:L30">
    <cfRule type="containsText" dxfId="17" priority="6" operator="containsText" text="EMPTY">
      <formula>NOT(ISERROR(SEARCH("EMPTY",B30)))</formula>
    </cfRule>
    <cfRule type="containsText" dxfId="16" priority="7" operator="containsText" text="ERR">
      <formula>NOT(ISERROR(SEARCH("ERR",B30)))</formula>
    </cfRule>
  </conditionalFormatting>
  <conditionalFormatting sqref="C12:L14">
    <cfRule type="containsText" dxfId="15" priority="9" operator="containsText" text="ERR">
      <formula>NOT(ISERROR(SEARCH("ERR",C12)))</formula>
    </cfRule>
  </conditionalFormatting>
  <conditionalFormatting sqref="C19:L21">
    <cfRule type="containsText" dxfId="14" priority="3" operator="containsText" text="ERR">
      <formula>NOT(ISERROR(SEARCH("ERR",C19)))</formula>
    </cfRule>
  </conditionalFormatting>
  <conditionalFormatting sqref="N12 N16">
    <cfRule type="cellIs" dxfId="13" priority="12" operator="equal">
      <formula>"ERR"</formula>
    </cfRule>
    <cfRule type="cellIs" dxfId="12" priority="13" operator="equal">
      <formula>"OK"</formula>
    </cfRule>
  </conditionalFormatting>
  <conditionalFormatting sqref="N23">
    <cfRule type="cellIs" dxfId="11" priority="10" operator="equal">
      <formula>"ERR"</formula>
    </cfRule>
    <cfRule type="cellIs" dxfId="10" priority="11" operator="equal">
      <formula>"OK"</formula>
    </cfRule>
  </conditionalFormatting>
  <conditionalFormatting sqref="N29:N30">
    <cfRule type="cellIs" dxfId="9" priority="1" operator="equal">
      <formula>"ERR"</formula>
    </cfRule>
    <cfRule type="cellIs" dxfId="8" priority="2" operator="equal">
      <formula>"OK"</formula>
    </cfRule>
  </conditionalFormatting>
  <dataValidations count="1">
    <dataValidation type="decimal" operator="greaterThanOrEqual" allowBlank="1" showInputMessage="1" showErrorMessage="1" sqref="C12:L15 C19:L22" xr:uid="{7CE50387-558D-4763-85E9-200285E7CA70}">
      <formula1>-1000000000000000</formula1>
    </dataValidation>
  </dataValidations>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AK51"/>
  <sheetViews>
    <sheetView zoomScaleNormal="100" workbookViewId="0"/>
  </sheetViews>
  <sheetFormatPr defaultColWidth="9.28515625" defaultRowHeight="12.75" x14ac:dyDescent="0.25"/>
  <cols>
    <col min="1" max="1" width="14.5703125" style="67" customWidth="1"/>
    <col min="2" max="2" width="21.7109375" style="67" customWidth="1"/>
    <col min="3" max="3" width="14.28515625" style="67" customWidth="1"/>
    <col min="4" max="4" width="36.140625" style="67" customWidth="1"/>
    <col min="5" max="5" width="14.28515625" style="67" customWidth="1"/>
    <col min="6" max="6" width="14.42578125" style="48" customWidth="1"/>
    <col min="7" max="16" width="12" style="67" customWidth="1"/>
    <col min="17" max="17" width="13.85546875" style="67" bestFit="1" customWidth="1"/>
    <col min="18" max="18" width="34.85546875" style="67" customWidth="1"/>
    <col min="19" max="19" width="12" style="100" customWidth="1"/>
    <col min="20" max="21" width="16.85546875" style="67" bestFit="1" customWidth="1"/>
    <col min="22" max="22" width="15.140625" style="67" bestFit="1" customWidth="1"/>
    <col min="23" max="29" width="12" style="67" customWidth="1"/>
    <col min="30" max="30" width="14.5703125" style="67" bestFit="1" customWidth="1"/>
    <col min="31" max="37" width="20.5703125" style="67" customWidth="1"/>
    <col min="38" max="16384" width="9.28515625" style="67"/>
  </cols>
  <sheetData>
    <row r="1" spans="1:37" s="116" customFormat="1" ht="15" x14ac:dyDescent="0.25">
      <c r="A1" s="91" t="s">
        <v>373</v>
      </c>
      <c r="B1" s="217"/>
      <c r="C1" s="217"/>
      <c r="D1" s="217"/>
      <c r="E1" s="217"/>
      <c r="F1" s="117"/>
      <c r="G1" s="217"/>
      <c r="H1" s="217"/>
      <c r="I1" s="217"/>
      <c r="J1" s="217"/>
      <c r="S1" s="109"/>
    </row>
    <row r="2" spans="1:37" s="116" customFormat="1" ht="15" customHeight="1" x14ac:dyDescent="0.25">
      <c r="A2" s="52" t="s">
        <v>374</v>
      </c>
      <c r="F2" s="118"/>
      <c r="S2" s="109"/>
    </row>
    <row r="3" spans="1:37" ht="13.5" thickBot="1" x14ac:dyDescent="0.3"/>
    <row r="4" spans="1:37" ht="15.75" thickBot="1" x14ac:dyDescent="0.3">
      <c r="A4" s="68" t="s">
        <v>35</v>
      </c>
      <c r="B4" s="68"/>
      <c r="C4" s="68" t="s">
        <v>36</v>
      </c>
      <c r="D4" s="16" t="s">
        <v>371</v>
      </c>
      <c r="E4" s="116"/>
    </row>
    <row r="5" spans="1:37" ht="15.95" customHeight="1" thickBot="1" x14ac:dyDescent="0.3">
      <c r="A5" s="55" t="s">
        <v>265</v>
      </c>
      <c r="B5" s="55"/>
      <c r="C5" s="69">
        <f t="shared" ref="C5:C11" si="0">SUMIF($A$21:$A$51,A5,$AD$21:$AD$51)</f>
        <v>77760.000000000015</v>
      </c>
      <c r="D5" s="87"/>
      <c r="E5" s="116"/>
    </row>
    <row r="6" spans="1:37" ht="15.95" customHeight="1" thickBot="1" x14ac:dyDescent="0.3">
      <c r="A6" s="55" t="s">
        <v>276</v>
      </c>
      <c r="B6" s="55"/>
      <c r="C6" s="69">
        <f t="shared" si="0"/>
        <v>154440.00000000003</v>
      </c>
      <c r="D6" s="87"/>
      <c r="E6" s="116"/>
    </row>
    <row r="7" spans="1:37" ht="15.95" customHeight="1" thickBot="1" x14ac:dyDescent="0.3">
      <c r="A7" s="55" t="s">
        <v>266</v>
      </c>
      <c r="B7" s="55"/>
      <c r="C7" s="69">
        <f t="shared" si="0"/>
        <v>0</v>
      </c>
      <c r="D7" s="87"/>
      <c r="E7" s="116"/>
    </row>
    <row r="8" spans="1:37" ht="15.95" customHeight="1" thickBot="1" x14ac:dyDescent="0.3">
      <c r="A8" s="55" t="s">
        <v>269</v>
      </c>
      <c r="B8" s="55"/>
      <c r="C8" s="69">
        <f t="shared" si="0"/>
        <v>0</v>
      </c>
      <c r="D8" s="87"/>
      <c r="E8" s="116"/>
    </row>
    <row r="9" spans="1:37" ht="15.95" customHeight="1" thickBot="1" x14ac:dyDescent="0.3">
      <c r="A9" s="55" t="s">
        <v>297</v>
      </c>
      <c r="B9" s="55"/>
      <c r="C9" s="69">
        <f t="shared" si="0"/>
        <v>0</v>
      </c>
      <c r="D9" s="87"/>
      <c r="E9" s="116"/>
    </row>
    <row r="10" spans="1:37" ht="15.95" customHeight="1" thickBot="1" x14ac:dyDescent="0.3">
      <c r="A10" s="55" t="s">
        <v>298</v>
      </c>
      <c r="B10" s="55"/>
      <c r="C10" s="69">
        <f t="shared" si="0"/>
        <v>0</v>
      </c>
      <c r="D10" s="87"/>
    </row>
    <row r="11" spans="1:37" ht="15.95" customHeight="1" thickBot="1" x14ac:dyDescent="0.3">
      <c r="A11" s="55" t="s">
        <v>299</v>
      </c>
      <c r="B11" s="55"/>
      <c r="C11" s="69">
        <f t="shared" si="0"/>
        <v>0</v>
      </c>
      <c r="D11" s="87"/>
    </row>
    <row r="12" spans="1:37" ht="24.75" thickBot="1" x14ac:dyDescent="0.3">
      <c r="A12" s="57" t="s">
        <v>37</v>
      </c>
      <c r="B12" s="57"/>
      <c r="C12" s="70">
        <f>SUM(C5:C11)</f>
        <v>232200.00000000006</v>
      </c>
      <c r="D12" s="87" t="s">
        <v>372</v>
      </c>
      <c r="E12" s="88" t="str">
        <f>+ IF(AND(C12=AD19,C12=SUM(T19:AC19)),"OK","ERR")</f>
        <v>OK</v>
      </c>
      <c r="AE12" s="71"/>
    </row>
    <row r="13" spans="1:37" x14ac:dyDescent="0.25">
      <c r="AE13" s="71"/>
    </row>
    <row r="14" spans="1:37" x14ac:dyDescent="0.25">
      <c r="A14" s="65" t="s">
        <v>100</v>
      </c>
      <c r="B14" s="65"/>
      <c r="C14" s="66"/>
      <c r="D14" s="66"/>
      <c r="E14" s="66"/>
      <c r="F14" s="97"/>
      <c r="G14" s="66"/>
      <c r="H14" s="66"/>
      <c r="I14" s="66"/>
      <c r="J14" s="66"/>
      <c r="K14" s="66"/>
      <c r="L14" s="66"/>
      <c r="M14" s="66"/>
      <c r="N14" s="66"/>
      <c r="O14" s="66"/>
      <c r="P14" s="66"/>
      <c r="Q14" s="66"/>
      <c r="R14" s="66"/>
      <c r="S14" s="101"/>
      <c r="T14" s="66"/>
      <c r="U14" s="66"/>
      <c r="V14" s="66"/>
      <c r="W14" s="66"/>
      <c r="X14" s="66"/>
      <c r="Y14" s="66"/>
      <c r="Z14" s="66"/>
      <c r="AA14" s="66"/>
      <c r="AB14" s="66"/>
      <c r="AC14" s="66"/>
      <c r="AD14" s="66"/>
      <c r="AE14" s="66"/>
      <c r="AF14" s="66"/>
      <c r="AG14" s="66"/>
      <c r="AH14" s="66"/>
      <c r="AI14" s="66"/>
      <c r="AJ14" s="66"/>
      <c r="AK14" s="66"/>
    </row>
    <row r="15" spans="1:37" ht="13.5" thickBot="1" x14ac:dyDescent="0.3"/>
    <row r="16" spans="1:37" s="48" customFormat="1" ht="26.85" customHeight="1" thickBot="1" x14ac:dyDescent="0.3">
      <c r="A16" s="315" t="s">
        <v>38</v>
      </c>
      <c r="B16" s="315"/>
      <c r="C16" s="315"/>
      <c r="D16" s="315"/>
      <c r="E16" s="315"/>
      <c r="F16" s="315"/>
      <c r="G16" s="315"/>
      <c r="H16" s="315"/>
      <c r="I16" s="315"/>
      <c r="J16" s="315"/>
      <c r="K16" s="315"/>
      <c r="L16" s="315"/>
      <c r="M16" s="315"/>
      <c r="N16" s="315"/>
      <c r="O16" s="315"/>
      <c r="P16" s="315"/>
      <c r="Q16" s="315"/>
      <c r="R16" s="315"/>
      <c r="S16" s="315" t="s">
        <v>39</v>
      </c>
      <c r="T16" s="315"/>
      <c r="U16" s="315"/>
      <c r="V16" s="315"/>
      <c r="W16" s="315"/>
      <c r="X16" s="315"/>
      <c r="Y16" s="315"/>
      <c r="Z16" s="315"/>
      <c r="AA16" s="315"/>
      <c r="AB16" s="315"/>
      <c r="AC16" s="315"/>
      <c r="AD16" s="315"/>
      <c r="AE16" s="315" t="s">
        <v>40</v>
      </c>
      <c r="AF16" s="315"/>
      <c r="AG16" s="315"/>
      <c r="AH16" s="315"/>
      <c r="AI16" s="315"/>
      <c r="AJ16" s="315"/>
      <c r="AK16" s="315"/>
    </row>
    <row r="17" spans="1:37" ht="75.95" customHeight="1" thickBot="1" x14ac:dyDescent="0.3">
      <c r="A17" s="6" t="s">
        <v>41</v>
      </c>
      <c r="B17" s="6" t="s">
        <v>267</v>
      </c>
      <c r="C17" s="6" t="s">
        <v>42</v>
      </c>
      <c r="D17" s="6" t="s">
        <v>32</v>
      </c>
      <c r="E17" s="6" t="s">
        <v>292</v>
      </c>
      <c r="F17" s="6" t="s">
        <v>43</v>
      </c>
      <c r="G17" s="6" t="s">
        <v>44</v>
      </c>
      <c r="H17" s="6" t="s">
        <v>45</v>
      </c>
      <c r="I17" s="6" t="s">
        <v>46</v>
      </c>
      <c r="J17" s="6" t="s">
        <v>47</v>
      </c>
      <c r="K17" s="6" t="s">
        <v>48</v>
      </c>
      <c r="L17" s="6" t="s">
        <v>49</v>
      </c>
      <c r="M17" s="6" t="s">
        <v>50</v>
      </c>
      <c r="N17" s="6" t="s">
        <v>51</v>
      </c>
      <c r="O17" s="6" t="s">
        <v>52</v>
      </c>
      <c r="P17" s="6" t="s">
        <v>53</v>
      </c>
      <c r="Q17" s="6" t="s">
        <v>92</v>
      </c>
      <c r="R17" s="6" t="s">
        <v>54</v>
      </c>
      <c r="S17" s="102" t="s">
        <v>55</v>
      </c>
      <c r="T17" s="6" t="s">
        <v>376</v>
      </c>
      <c r="U17" s="6" t="s">
        <v>377</v>
      </c>
      <c r="V17" s="6" t="s">
        <v>378</v>
      </c>
      <c r="W17" s="6" t="s">
        <v>379</v>
      </c>
      <c r="X17" s="6" t="s">
        <v>380</v>
      </c>
      <c r="Y17" s="6" t="s">
        <v>381</v>
      </c>
      <c r="Z17" s="6" t="s">
        <v>382</v>
      </c>
      <c r="AA17" s="6" t="s">
        <v>383</v>
      </c>
      <c r="AB17" s="6" t="s">
        <v>384</v>
      </c>
      <c r="AC17" s="6" t="s">
        <v>385</v>
      </c>
      <c r="AD17" s="6" t="s">
        <v>56</v>
      </c>
      <c r="AE17" s="6" t="s">
        <v>57</v>
      </c>
      <c r="AF17" s="6" t="s">
        <v>58</v>
      </c>
      <c r="AG17" s="6" t="s">
        <v>59</v>
      </c>
      <c r="AH17" s="6" t="s">
        <v>60</v>
      </c>
      <c r="AI17" s="6" t="s">
        <v>61</v>
      </c>
      <c r="AJ17" s="6" t="s">
        <v>62</v>
      </c>
      <c r="AK17" s="6" t="s">
        <v>63</v>
      </c>
    </row>
    <row r="18" spans="1:37" s="79" customFormat="1" ht="27" customHeight="1" thickBot="1" x14ac:dyDescent="0.3">
      <c r="A18" s="80" t="s">
        <v>112</v>
      </c>
      <c r="B18" s="80"/>
      <c r="C18" s="98"/>
      <c r="D18" s="98"/>
      <c r="E18" s="98"/>
      <c r="F18" s="98"/>
      <c r="G18" s="98"/>
      <c r="H18" s="98"/>
      <c r="I18" s="98"/>
      <c r="J18" s="98"/>
      <c r="K18" s="98"/>
      <c r="L18" s="98"/>
      <c r="M18" s="98"/>
      <c r="N18" s="98"/>
      <c r="O18" s="98"/>
      <c r="P18" s="98"/>
      <c r="Q18" s="98"/>
      <c r="R18" s="98"/>
      <c r="S18" s="103"/>
      <c r="T18" s="98"/>
      <c r="U18" s="98"/>
      <c r="V18" s="98"/>
      <c r="W18" s="98"/>
      <c r="X18" s="98"/>
      <c r="Y18" s="98"/>
      <c r="Z18" s="98"/>
      <c r="AA18" s="98"/>
      <c r="AB18" s="98"/>
      <c r="AC18" s="98"/>
      <c r="AD18" s="98"/>
      <c r="AE18" s="98"/>
      <c r="AF18" s="98"/>
      <c r="AG18" s="98"/>
      <c r="AH18" s="98"/>
      <c r="AI18" s="98"/>
      <c r="AJ18" s="98"/>
      <c r="AK18" s="98"/>
    </row>
    <row r="19" spans="1:37" ht="51.75" thickBot="1" x14ac:dyDescent="0.3">
      <c r="A19" s="8" t="s">
        <v>287</v>
      </c>
      <c r="B19" s="207" t="s">
        <v>386</v>
      </c>
      <c r="C19" s="99"/>
      <c r="D19" s="99"/>
      <c r="E19" s="99"/>
      <c r="F19" s="218"/>
      <c r="G19" s="99"/>
      <c r="H19" s="99"/>
      <c r="I19" s="99"/>
      <c r="J19" s="99"/>
      <c r="K19" s="99"/>
      <c r="L19" s="99"/>
      <c r="M19" s="99"/>
      <c r="N19" s="99"/>
      <c r="O19" s="99"/>
      <c r="P19" s="99"/>
      <c r="Q19" s="99"/>
      <c r="R19" s="94" t="s">
        <v>113</v>
      </c>
      <c r="S19" s="104"/>
      <c r="T19" s="47">
        <f>SUM(T21:T51)</f>
        <v>23220.000000000004</v>
      </c>
      <c r="U19" s="47">
        <f t="shared" ref="U19:AC19" si="1">SUM(U21:U51)</f>
        <v>23220.000000000004</v>
      </c>
      <c r="V19" s="47">
        <f t="shared" si="1"/>
        <v>23220.000000000004</v>
      </c>
      <c r="W19" s="47">
        <f t="shared" si="1"/>
        <v>23220.000000000004</v>
      </c>
      <c r="X19" s="47">
        <f t="shared" si="1"/>
        <v>23220.000000000004</v>
      </c>
      <c r="Y19" s="47">
        <f t="shared" si="1"/>
        <v>23220.000000000004</v>
      </c>
      <c r="Z19" s="47">
        <f t="shared" si="1"/>
        <v>23220.000000000004</v>
      </c>
      <c r="AA19" s="47">
        <f t="shared" si="1"/>
        <v>23220.000000000004</v>
      </c>
      <c r="AB19" s="47">
        <f t="shared" si="1"/>
        <v>23220.000000000004</v>
      </c>
      <c r="AC19" s="47">
        <f t="shared" si="1"/>
        <v>23220.000000000004</v>
      </c>
      <c r="AD19" s="47">
        <f>+ SUM(T19:AC19)</f>
        <v>232200.00000000003</v>
      </c>
      <c r="AE19" s="11"/>
      <c r="AF19" s="9"/>
      <c r="AG19" s="11"/>
      <c r="AH19" s="11"/>
      <c r="AI19" s="11"/>
      <c r="AJ19" s="11"/>
      <c r="AK19" s="9"/>
    </row>
    <row r="20" spans="1:37" ht="13.5" thickBot="1" x14ac:dyDescent="0.3">
      <c r="A20" s="80" t="s">
        <v>263</v>
      </c>
      <c r="B20" s="80"/>
      <c r="C20" s="81"/>
      <c r="D20" s="81"/>
      <c r="E20" s="81"/>
      <c r="F20" s="219"/>
      <c r="G20" s="81"/>
      <c r="H20" s="81"/>
      <c r="I20" s="81"/>
      <c r="J20" s="81"/>
      <c r="K20" s="81"/>
      <c r="L20" s="81"/>
      <c r="M20" s="81"/>
      <c r="N20" s="81"/>
      <c r="O20" s="81"/>
      <c r="P20" s="81"/>
      <c r="Q20" s="81"/>
      <c r="R20" s="95"/>
      <c r="S20" s="105"/>
      <c r="T20" s="81"/>
      <c r="U20" s="81"/>
      <c r="V20" s="81"/>
      <c r="W20" s="81"/>
      <c r="X20" s="81"/>
      <c r="Y20" s="81"/>
      <c r="Z20" s="81"/>
      <c r="AA20" s="81"/>
      <c r="AB20" s="81"/>
      <c r="AC20" s="81"/>
      <c r="AD20" s="81"/>
      <c r="AE20" s="81"/>
      <c r="AF20" s="81"/>
      <c r="AG20" s="81"/>
      <c r="AH20" s="81"/>
      <c r="AI20" s="81"/>
      <c r="AJ20" s="81"/>
      <c r="AK20" s="81"/>
    </row>
    <row r="21" spans="1:37" ht="72.95" customHeight="1" thickBot="1" x14ac:dyDescent="0.3">
      <c r="A21" s="207" t="s">
        <v>265</v>
      </c>
      <c r="B21" s="207" t="s">
        <v>268</v>
      </c>
      <c r="C21" s="220" t="s">
        <v>272</v>
      </c>
      <c r="D21" s="207" t="s">
        <v>283</v>
      </c>
      <c r="E21" s="220" t="s">
        <v>105</v>
      </c>
      <c r="F21" s="221" t="s">
        <v>281</v>
      </c>
      <c r="G21" s="38">
        <f>Assumptions!$B$8*Assumptions!$B$9*Assumptions!$B$10</f>
        <v>108.00000000000001</v>
      </c>
      <c r="H21" s="38">
        <f>Assumptions!$B$8*Assumptions!$B$9*Assumptions!$B$10</f>
        <v>108.00000000000001</v>
      </c>
      <c r="I21" s="38">
        <f>Assumptions!$B$8*Assumptions!$B$9*Assumptions!$B$10</f>
        <v>108.00000000000001</v>
      </c>
      <c r="J21" s="38">
        <f>Assumptions!$B$8*Assumptions!$B$9*Assumptions!$B$10</f>
        <v>108.00000000000001</v>
      </c>
      <c r="K21" s="38">
        <f>Assumptions!$B$8*Assumptions!$B$9*Assumptions!$B$10</f>
        <v>108.00000000000001</v>
      </c>
      <c r="L21" s="38">
        <f>Assumptions!$B$8*Assumptions!$B$9*Assumptions!$B$10</f>
        <v>108.00000000000001</v>
      </c>
      <c r="M21" s="38">
        <f>Assumptions!$B$8*Assumptions!$B$9*Assumptions!$B$10</f>
        <v>108.00000000000001</v>
      </c>
      <c r="N21" s="38">
        <f>Assumptions!$B$8*Assumptions!$B$9*Assumptions!$B$10</f>
        <v>108.00000000000001</v>
      </c>
      <c r="O21" s="38">
        <f>Assumptions!$B$8*Assumptions!$B$9*Assumptions!$B$10</f>
        <v>108.00000000000001</v>
      </c>
      <c r="P21" s="38">
        <f>Assumptions!$B$8*Assumptions!$B$9*Assumptions!$B$10</f>
        <v>108.00000000000001</v>
      </c>
      <c r="Q21" s="36">
        <f>SUM(G21:P21)</f>
        <v>1080.0000000000002</v>
      </c>
      <c r="R21" s="94" t="s">
        <v>282</v>
      </c>
      <c r="S21" s="106">
        <f>'Conversion factors MOB'!$B$7</f>
        <v>72</v>
      </c>
      <c r="T21" s="47">
        <f>G21*$S21</f>
        <v>7776.0000000000009</v>
      </c>
      <c r="U21" s="47">
        <f t="shared" ref="U21:AC21" si="2">H21*$S21</f>
        <v>7776.0000000000009</v>
      </c>
      <c r="V21" s="47">
        <f t="shared" si="2"/>
        <v>7776.0000000000009</v>
      </c>
      <c r="W21" s="47">
        <f t="shared" si="2"/>
        <v>7776.0000000000009</v>
      </c>
      <c r="X21" s="47">
        <f t="shared" si="2"/>
        <v>7776.0000000000009</v>
      </c>
      <c r="Y21" s="47">
        <f t="shared" si="2"/>
        <v>7776.0000000000009</v>
      </c>
      <c r="Z21" s="47">
        <f t="shared" si="2"/>
        <v>7776.0000000000009</v>
      </c>
      <c r="AA21" s="47">
        <f t="shared" si="2"/>
        <v>7776.0000000000009</v>
      </c>
      <c r="AB21" s="47">
        <f t="shared" si="2"/>
        <v>7776.0000000000009</v>
      </c>
      <c r="AC21" s="47">
        <f t="shared" si="2"/>
        <v>7776.0000000000009</v>
      </c>
      <c r="AD21" s="47">
        <f>SUM(T21:AC21)</f>
        <v>77760.000000000015</v>
      </c>
      <c r="AE21" s="11"/>
      <c r="AF21" s="9"/>
      <c r="AG21" s="11"/>
      <c r="AH21" s="11"/>
      <c r="AI21" s="11"/>
      <c r="AJ21" s="11"/>
      <c r="AK21" s="9"/>
    </row>
    <row r="22" spans="1:37" ht="72.95" customHeight="1" thickBot="1" x14ac:dyDescent="0.3">
      <c r="A22" s="207" t="s">
        <v>276</v>
      </c>
      <c r="B22" s="207" t="s">
        <v>268</v>
      </c>
      <c r="C22" s="220" t="s">
        <v>273</v>
      </c>
      <c r="D22" s="207" t="s">
        <v>285</v>
      </c>
      <c r="E22" s="220" t="s">
        <v>105</v>
      </c>
      <c r="F22" s="221" t="s">
        <v>281</v>
      </c>
      <c r="G22" s="36">
        <f>G21</f>
        <v>108.00000000000001</v>
      </c>
      <c r="H22" s="36">
        <f>H21</f>
        <v>108.00000000000001</v>
      </c>
      <c r="I22" s="36">
        <f t="shared" ref="I22:P22" si="3">I21</f>
        <v>108.00000000000001</v>
      </c>
      <c r="J22" s="36">
        <f t="shared" si="3"/>
        <v>108.00000000000001</v>
      </c>
      <c r="K22" s="36">
        <f t="shared" si="3"/>
        <v>108.00000000000001</v>
      </c>
      <c r="L22" s="36">
        <f t="shared" si="3"/>
        <v>108.00000000000001</v>
      </c>
      <c r="M22" s="36">
        <f t="shared" si="3"/>
        <v>108.00000000000001</v>
      </c>
      <c r="N22" s="36">
        <f t="shared" si="3"/>
        <v>108.00000000000001</v>
      </c>
      <c r="O22" s="36">
        <f t="shared" si="3"/>
        <v>108.00000000000001</v>
      </c>
      <c r="P22" s="36">
        <f t="shared" si="3"/>
        <v>108.00000000000001</v>
      </c>
      <c r="Q22" s="36">
        <f t="shared" ref="Q22:Q30" si="4">SUM(G22:P22)</f>
        <v>1080.0000000000002</v>
      </c>
      <c r="R22" s="94" t="s">
        <v>286</v>
      </c>
      <c r="S22" s="106">
        <f>'Conversion factors MOB'!$B$8</f>
        <v>71.5</v>
      </c>
      <c r="T22" s="47">
        <f>2*G22*$S22</f>
        <v>15444.000000000002</v>
      </c>
      <c r="U22" s="47">
        <f>2*H22*$S22</f>
        <v>15444.000000000002</v>
      </c>
      <c r="V22" s="47">
        <f t="shared" ref="V22:AB22" si="5">2*I22*$S22</f>
        <v>15444.000000000002</v>
      </c>
      <c r="W22" s="47">
        <f t="shared" si="5"/>
        <v>15444.000000000002</v>
      </c>
      <c r="X22" s="47">
        <f t="shared" si="5"/>
        <v>15444.000000000002</v>
      </c>
      <c r="Y22" s="47">
        <f t="shared" si="5"/>
        <v>15444.000000000002</v>
      </c>
      <c r="Z22" s="47">
        <f t="shared" si="5"/>
        <v>15444.000000000002</v>
      </c>
      <c r="AA22" s="47">
        <f t="shared" si="5"/>
        <v>15444.000000000002</v>
      </c>
      <c r="AB22" s="47">
        <f t="shared" si="5"/>
        <v>15444.000000000002</v>
      </c>
      <c r="AC22" s="47">
        <f>2*P22*$S22</f>
        <v>15444.000000000002</v>
      </c>
      <c r="AD22" s="47">
        <f t="shared" ref="AD22:AD30" si="6">SUM(T22:AC22)</f>
        <v>154440.00000000003</v>
      </c>
      <c r="AE22" s="11"/>
      <c r="AF22" s="9"/>
      <c r="AG22" s="11"/>
      <c r="AH22" s="11"/>
      <c r="AI22" s="11"/>
      <c r="AJ22" s="11"/>
      <c r="AK22" s="9"/>
    </row>
    <row r="23" spans="1:37" ht="72.95" customHeight="1" thickBot="1" x14ac:dyDescent="0.3">
      <c r="A23" s="207" t="s">
        <v>265</v>
      </c>
      <c r="B23" s="207" t="s">
        <v>270</v>
      </c>
      <c r="C23" s="220" t="s">
        <v>274</v>
      </c>
      <c r="D23" s="207" t="s">
        <v>288</v>
      </c>
      <c r="E23" s="220" t="s">
        <v>293</v>
      </c>
      <c r="F23" s="221" t="s">
        <v>281</v>
      </c>
      <c r="G23" s="38"/>
      <c r="H23" s="38"/>
      <c r="I23" s="38"/>
      <c r="J23" s="38"/>
      <c r="K23" s="38"/>
      <c r="L23" s="38"/>
      <c r="M23" s="38"/>
      <c r="N23" s="38"/>
      <c r="O23" s="38"/>
      <c r="P23" s="38"/>
      <c r="Q23" s="36">
        <f t="shared" si="4"/>
        <v>0</v>
      </c>
      <c r="R23" s="94"/>
      <c r="S23" s="106">
        <f>'Conversion factors MOB'!$B$6</f>
        <v>77.5</v>
      </c>
      <c r="T23" s="47">
        <f t="shared" ref="T23:T30" si="7">G23*$S23</f>
        <v>0</v>
      </c>
      <c r="U23" s="47">
        <f t="shared" ref="U23:U30" si="8">H23*$S23</f>
        <v>0</v>
      </c>
      <c r="V23" s="47">
        <f t="shared" ref="V23:V30" si="9">I23*$S23</f>
        <v>0</v>
      </c>
      <c r="W23" s="47">
        <f t="shared" ref="W23:W30" si="10">J23*$S23</f>
        <v>0</v>
      </c>
      <c r="X23" s="47">
        <f t="shared" ref="X23:X30" si="11">K23*$S23</f>
        <v>0</v>
      </c>
      <c r="Y23" s="47">
        <f t="shared" ref="Y23:Y30" si="12">L23*$S23</f>
        <v>0</v>
      </c>
      <c r="Z23" s="47">
        <f t="shared" ref="Z23:Z30" si="13">M23*$S23</f>
        <v>0</v>
      </c>
      <c r="AA23" s="47">
        <f t="shared" ref="AA23:AA30" si="14">N23*$S23</f>
        <v>0</v>
      </c>
      <c r="AB23" s="47">
        <f t="shared" ref="AB23:AB30" si="15">O23*$S23</f>
        <v>0</v>
      </c>
      <c r="AC23" s="47">
        <f t="shared" ref="AC23:AC30" si="16">P23*$S23</f>
        <v>0</v>
      </c>
      <c r="AD23" s="47">
        <f t="shared" si="6"/>
        <v>0</v>
      </c>
      <c r="AE23" s="11"/>
      <c r="AF23" s="9"/>
      <c r="AG23" s="11"/>
      <c r="AH23" s="11"/>
      <c r="AI23" s="11"/>
      <c r="AJ23" s="11"/>
      <c r="AK23" s="9"/>
    </row>
    <row r="24" spans="1:37" ht="72.95" customHeight="1" thickBot="1" x14ac:dyDescent="0.3">
      <c r="A24" s="207" t="s">
        <v>266</v>
      </c>
      <c r="B24" s="207" t="s">
        <v>270</v>
      </c>
      <c r="C24" s="220" t="s">
        <v>278</v>
      </c>
      <c r="D24" s="207" t="s">
        <v>405</v>
      </c>
      <c r="E24" s="38" t="s">
        <v>107</v>
      </c>
      <c r="F24" s="221" t="s">
        <v>408</v>
      </c>
      <c r="G24" s="38"/>
      <c r="H24" s="38"/>
      <c r="I24" s="38"/>
      <c r="J24" s="38"/>
      <c r="K24" s="38"/>
      <c r="L24" s="38"/>
      <c r="M24" s="38"/>
      <c r="N24" s="38"/>
      <c r="O24" s="38"/>
      <c r="P24" s="38"/>
      <c r="Q24" s="36">
        <f t="shared" si="4"/>
        <v>0</v>
      </c>
      <c r="R24" s="96" t="s">
        <v>387</v>
      </c>
      <c r="S24" s="107"/>
      <c r="T24" s="47">
        <f t="shared" si="7"/>
        <v>0</v>
      </c>
      <c r="U24" s="47">
        <f t="shared" si="8"/>
        <v>0</v>
      </c>
      <c r="V24" s="47">
        <f t="shared" si="9"/>
        <v>0</v>
      </c>
      <c r="W24" s="47">
        <f t="shared" si="10"/>
        <v>0</v>
      </c>
      <c r="X24" s="47">
        <f t="shared" si="11"/>
        <v>0</v>
      </c>
      <c r="Y24" s="47">
        <f t="shared" si="12"/>
        <v>0</v>
      </c>
      <c r="Z24" s="47">
        <f t="shared" si="13"/>
        <v>0</v>
      </c>
      <c r="AA24" s="47">
        <f t="shared" si="14"/>
        <v>0</v>
      </c>
      <c r="AB24" s="47">
        <f t="shared" si="15"/>
        <v>0</v>
      </c>
      <c r="AC24" s="47">
        <f t="shared" si="16"/>
        <v>0</v>
      </c>
      <c r="AD24" s="47">
        <f t="shared" si="6"/>
        <v>0</v>
      </c>
      <c r="AE24" s="11"/>
      <c r="AF24" s="9"/>
      <c r="AG24" s="11"/>
      <c r="AH24" s="11"/>
      <c r="AI24" s="11"/>
      <c r="AJ24" s="11"/>
      <c r="AK24" s="9"/>
    </row>
    <row r="25" spans="1:37" ht="72.95" customHeight="1" thickBot="1" x14ac:dyDescent="0.3">
      <c r="A25" s="207" t="s">
        <v>276</v>
      </c>
      <c r="B25" s="207" t="s">
        <v>270</v>
      </c>
      <c r="C25" s="220" t="s">
        <v>277</v>
      </c>
      <c r="D25" s="207" t="s">
        <v>290</v>
      </c>
      <c r="E25" s="220" t="s">
        <v>294</v>
      </c>
      <c r="F25" s="221" t="s">
        <v>408</v>
      </c>
      <c r="G25" s="38"/>
      <c r="H25" s="38"/>
      <c r="I25" s="38"/>
      <c r="J25" s="38"/>
      <c r="K25" s="38"/>
      <c r="L25" s="38"/>
      <c r="M25" s="38"/>
      <c r="N25" s="38"/>
      <c r="O25" s="38"/>
      <c r="P25" s="38"/>
      <c r="Q25" s="36">
        <f t="shared" si="4"/>
        <v>0</v>
      </c>
      <c r="R25" s="94"/>
      <c r="S25" s="106">
        <f>'Conversion factors MOB'!$B$25</f>
        <v>900</v>
      </c>
      <c r="T25" s="47">
        <f>G25*$S25</f>
        <v>0</v>
      </c>
      <c r="U25" s="47">
        <f t="shared" si="8"/>
        <v>0</v>
      </c>
      <c r="V25" s="47">
        <f t="shared" si="9"/>
        <v>0</v>
      </c>
      <c r="W25" s="47">
        <f t="shared" si="10"/>
        <v>0</v>
      </c>
      <c r="X25" s="47">
        <f t="shared" si="11"/>
        <v>0</v>
      </c>
      <c r="Y25" s="47">
        <f t="shared" si="12"/>
        <v>0</v>
      </c>
      <c r="Z25" s="47">
        <f t="shared" si="13"/>
        <v>0</v>
      </c>
      <c r="AA25" s="47">
        <f t="shared" si="14"/>
        <v>0</v>
      </c>
      <c r="AB25" s="47">
        <f t="shared" si="15"/>
        <v>0</v>
      </c>
      <c r="AC25" s="47">
        <f t="shared" si="16"/>
        <v>0</v>
      </c>
      <c r="AD25" s="47">
        <f t="shared" si="6"/>
        <v>0</v>
      </c>
      <c r="AE25" s="11"/>
      <c r="AF25" s="9"/>
      <c r="AG25" s="11"/>
      <c r="AH25" s="11"/>
      <c r="AI25" s="11"/>
      <c r="AJ25" s="11"/>
      <c r="AK25" s="9"/>
    </row>
    <row r="26" spans="1:37" ht="72.95" customHeight="1" thickBot="1" x14ac:dyDescent="0.3">
      <c r="A26" s="207" t="s">
        <v>265</v>
      </c>
      <c r="B26" s="207" t="s">
        <v>271</v>
      </c>
      <c r="C26" s="220" t="s">
        <v>275</v>
      </c>
      <c r="D26" s="207" t="s">
        <v>289</v>
      </c>
      <c r="E26" s="220" t="s">
        <v>295</v>
      </c>
      <c r="F26" s="221" t="s">
        <v>281</v>
      </c>
      <c r="G26" s="38"/>
      <c r="H26" s="38"/>
      <c r="I26" s="38"/>
      <c r="J26" s="38"/>
      <c r="K26" s="38"/>
      <c r="L26" s="38"/>
      <c r="M26" s="38"/>
      <c r="N26" s="38"/>
      <c r="O26" s="38"/>
      <c r="P26" s="38"/>
      <c r="Q26" s="36">
        <f t="shared" si="4"/>
        <v>0</v>
      </c>
      <c r="R26" s="94"/>
      <c r="S26" s="106">
        <f>'Conversion factors MOB'!$B$13</f>
        <v>75.2</v>
      </c>
      <c r="T26" s="47">
        <f t="shared" si="7"/>
        <v>0</v>
      </c>
      <c r="U26" s="47">
        <f t="shared" si="8"/>
        <v>0</v>
      </c>
      <c r="V26" s="47">
        <f t="shared" si="9"/>
        <v>0</v>
      </c>
      <c r="W26" s="47">
        <f t="shared" si="10"/>
        <v>0</v>
      </c>
      <c r="X26" s="47">
        <f t="shared" si="11"/>
        <v>0</v>
      </c>
      <c r="Y26" s="47">
        <f t="shared" si="12"/>
        <v>0</v>
      </c>
      <c r="Z26" s="47">
        <f t="shared" si="13"/>
        <v>0</v>
      </c>
      <c r="AA26" s="47">
        <f t="shared" si="14"/>
        <v>0</v>
      </c>
      <c r="AB26" s="47">
        <f t="shared" si="15"/>
        <v>0</v>
      </c>
      <c r="AC26" s="47">
        <f t="shared" si="16"/>
        <v>0</v>
      </c>
      <c r="AD26" s="47">
        <f t="shared" si="6"/>
        <v>0</v>
      </c>
      <c r="AE26" s="11"/>
      <c r="AF26" s="9"/>
      <c r="AG26" s="11"/>
      <c r="AH26" s="11"/>
      <c r="AI26" s="11"/>
      <c r="AJ26" s="11"/>
      <c r="AK26" s="9"/>
    </row>
    <row r="27" spans="1:37" ht="72.95" customHeight="1" thickBot="1" x14ac:dyDescent="0.3">
      <c r="A27" s="207" t="s">
        <v>266</v>
      </c>
      <c r="B27" s="207" t="s">
        <v>271</v>
      </c>
      <c r="C27" s="220" t="s">
        <v>279</v>
      </c>
      <c r="D27" s="207" t="s">
        <v>406</v>
      </c>
      <c r="E27" s="38" t="s">
        <v>107</v>
      </c>
      <c r="F27" s="221" t="s">
        <v>408</v>
      </c>
      <c r="G27" s="38"/>
      <c r="H27" s="38"/>
      <c r="I27" s="38"/>
      <c r="J27" s="38"/>
      <c r="K27" s="38"/>
      <c r="L27" s="38"/>
      <c r="M27" s="38"/>
      <c r="N27" s="38"/>
      <c r="O27" s="38"/>
      <c r="P27" s="38"/>
      <c r="Q27" s="36">
        <f t="shared" si="4"/>
        <v>0</v>
      </c>
      <c r="R27" s="96" t="s">
        <v>387</v>
      </c>
      <c r="S27" s="107"/>
      <c r="T27" s="47">
        <f t="shared" si="7"/>
        <v>0</v>
      </c>
      <c r="U27" s="47">
        <f t="shared" si="8"/>
        <v>0</v>
      </c>
      <c r="V27" s="47">
        <f t="shared" si="9"/>
        <v>0</v>
      </c>
      <c r="W27" s="47">
        <f t="shared" si="10"/>
        <v>0</v>
      </c>
      <c r="X27" s="47">
        <f t="shared" si="11"/>
        <v>0</v>
      </c>
      <c r="Y27" s="47">
        <f t="shared" si="12"/>
        <v>0</v>
      </c>
      <c r="Z27" s="47">
        <f t="shared" si="13"/>
        <v>0</v>
      </c>
      <c r="AA27" s="47">
        <f t="shared" si="14"/>
        <v>0</v>
      </c>
      <c r="AB27" s="47">
        <f t="shared" si="15"/>
        <v>0</v>
      </c>
      <c r="AC27" s="47">
        <f t="shared" si="16"/>
        <v>0</v>
      </c>
      <c r="AD27" s="47">
        <f t="shared" si="6"/>
        <v>0</v>
      </c>
      <c r="AE27" s="11"/>
      <c r="AF27" s="9"/>
      <c r="AG27" s="11"/>
      <c r="AH27" s="11"/>
      <c r="AI27" s="11"/>
      <c r="AJ27" s="11"/>
      <c r="AK27" s="9"/>
    </row>
    <row r="28" spans="1:37" ht="72.95" customHeight="1" thickBot="1" x14ac:dyDescent="0.3">
      <c r="A28" s="207" t="s">
        <v>269</v>
      </c>
      <c r="B28" s="207" t="s">
        <v>300</v>
      </c>
      <c r="C28" s="222" t="s">
        <v>280</v>
      </c>
      <c r="D28" s="207" t="s">
        <v>291</v>
      </c>
      <c r="E28" s="220" t="s">
        <v>296</v>
      </c>
      <c r="F28" s="221" t="s">
        <v>281</v>
      </c>
      <c r="G28" s="38"/>
      <c r="H28" s="38"/>
      <c r="I28" s="38"/>
      <c r="J28" s="38"/>
      <c r="K28" s="38"/>
      <c r="L28" s="38"/>
      <c r="M28" s="38"/>
      <c r="N28" s="38"/>
      <c r="O28" s="38"/>
      <c r="P28" s="38"/>
      <c r="Q28" s="36">
        <f t="shared" si="4"/>
        <v>0</v>
      </c>
      <c r="R28" s="96"/>
      <c r="S28" s="106">
        <f>'Conversion factors MOB'!$B$16</f>
        <v>0</v>
      </c>
      <c r="T28" s="47">
        <f t="shared" si="7"/>
        <v>0</v>
      </c>
      <c r="U28" s="47">
        <f t="shared" si="8"/>
        <v>0</v>
      </c>
      <c r="V28" s="47">
        <f t="shared" si="9"/>
        <v>0</v>
      </c>
      <c r="W28" s="47">
        <f t="shared" si="10"/>
        <v>0</v>
      </c>
      <c r="X28" s="47">
        <f t="shared" si="11"/>
        <v>0</v>
      </c>
      <c r="Y28" s="47">
        <f t="shared" si="12"/>
        <v>0</v>
      </c>
      <c r="Z28" s="47">
        <f t="shared" si="13"/>
        <v>0</v>
      </c>
      <c r="AA28" s="47">
        <f>N28*$S28</f>
        <v>0</v>
      </c>
      <c r="AB28" s="47">
        <f t="shared" si="15"/>
        <v>0</v>
      </c>
      <c r="AC28" s="47">
        <f t="shared" si="16"/>
        <v>0</v>
      </c>
      <c r="AD28" s="47">
        <f t="shared" si="6"/>
        <v>0</v>
      </c>
      <c r="AE28" s="11"/>
      <c r="AF28" s="9"/>
      <c r="AG28" s="11"/>
      <c r="AH28" s="11"/>
      <c r="AI28" s="11"/>
      <c r="AJ28" s="11"/>
      <c r="AK28" s="9"/>
    </row>
    <row r="29" spans="1:37" ht="72.95" customHeight="1" thickBot="1" x14ac:dyDescent="0.3">
      <c r="A29" s="207" t="s">
        <v>269</v>
      </c>
      <c r="B29" s="207" t="s">
        <v>300</v>
      </c>
      <c r="C29" s="222" t="s">
        <v>280</v>
      </c>
      <c r="D29" s="207" t="s">
        <v>407</v>
      </c>
      <c r="E29" s="220" t="s">
        <v>67</v>
      </c>
      <c r="F29" s="221" t="s">
        <v>281</v>
      </c>
      <c r="G29" s="38"/>
      <c r="H29" s="38"/>
      <c r="I29" s="38"/>
      <c r="J29" s="38"/>
      <c r="K29" s="38"/>
      <c r="L29" s="38"/>
      <c r="M29" s="38"/>
      <c r="N29" s="38"/>
      <c r="O29" s="38"/>
      <c r="P29" s="38"/>
      <c r="Q29" s="36">
        <f t="shared" si="4"/>
        <v>0</v>
      </c>
      <c r="R29" s="96"/>
      <c r="S29" s="106">
        <f>'Conversion factors MOB'!$B$10</f>
        <v>59.5</v>
      </c>
      <c r="T29" s="47">
        <f t="shared" si="7"/>
        <v>0</v>
      </c>
      <c r="U29" s="47">
        <f t="shared" si="8"/>
        <v>0</v>
      </c>
      <c r="V29" s="47">
        <f t="shared" si="9"/>
        <v>0</v>
      </c>
      <c r="W29" s="47">
        <f t="shared" si="10"/>
        <v>0</v>
      </c>
      <c r="X29" s="47">
        <f t="shared" si="11"/>
        <v>0</v>
      </c>
      <c r="Y29" s="47">
        <f t="shared" si="12"/>
        <v>0</v>
      </c>
      <c r="Z29" s="47">
        <f t="shared" si="13"/>
        <v>0</v>
      </c>
      <c r="AA29" s="47">
        <f t="shared" si="14"/>
        <v>0</v>
      </c>
      <c r="AB29" s="47">
        <f t="shared" si="15"/>
        <v>0</v>
      </c>
      <c r="AC29" s="47">
        <f t="shared" si="16"/>
        <v>0</v>
      </c>
      <c r="AD29" s="47">
        <f t="shared" si="6"/>
        <v>0</v>
      </c>
      <c r="AE29" s="11"/>
      <c r="AF29" s="9"/>
      <c r="AG29" s="11"/>
      <c r="AH29" s="11"/>
      <c r="AI29" s="11"/>
      <c r="AJ29" s="11"/>
      <c r="AK29" s="9"/>
    </row>
    <row r="30" spans="1:37" ht="72.95" customHeight="1" thickBot="1" x14ac:dyDescent="0.3">
      <c r="A30" s="207" t="s">
        <v>269</v>
      </c>
      <c r="B30" s="207" t="s">
        <v>300</v>
      </c>
      <c r="C30" s="222" t="s">
        <v>280</v>
      </c>
      <c r="D30" s="207" t="s">
        <v>407</v>
      </c>
      <c r="E30" s="220" t="s">
        <v>68</v>
      </c>
      <c r="F30" s="221" t="s">
        <v>281</v>
      </c>
      <c r="G30" s="38"/>
      <c r="H30" s="38"/>
      <c r="I30" s="38"/>
      <c r="J30" s="38"/>
      <c r="K30" s="38"/>
      <c r="L30" s="38"/>
      <c r="M30" s="38"/>
      <c r="N30" s="38"/>
      <c r="O30" s="38"/>
      <c r="P30" s="38"/>
      <c r="Q30" s="36">
        <f t="shared" si="4"/>
        <v>0</v>
      </c>
      <c r="R30" s="96"/>
      <c r="S30" s="106">
        <f>'Conversion factors MOB'!$B$12</f>
        <v>73.2</v>
      </c>
      <c r="T30" s="47">
        <f t="shared" si="7"/>
        <v>0</v>
      </c>
      <c r="U30" s="47">
        <f t="shared" si="8"/>
        <v>0</v>
      </c>
      <c r="V30" s="47">
        <f t="shared" si="9"/>
        <v>0</v>
      </c>
      <c r="W30" s="47">
        <f t="shared" si="10"/>
        <v>0</v>
      </c>
      <c r="X30" s="47">
        <f t="shared" si="11"/>
        <v>0</v>
      </c>
      <c r="Y30" s="47">
        <f t="shared" si="12"/>
        <v>0</v>
      </c>
      <c r="Z30" s="47">
        <f t="shared" si="13"/>
        <v>0</v>
      </c>
      <c r="AA30" s="47">
        <f t="shared" si="14"/>
        <v>0</v>
      </c>
      <c r="AB30" s="47">
        <f t="shared" si="15"/>
        <v>0</v>
      </c>
      <c r="AC30" s="47">
        <f t="shared" si="16"/>
        <v>0</v>
      </c>
      <c r="AD30" s="47">
        <f t="shared" si="6"/>
        <v>0</v>
      </c>
      <c r="AE30" s="11"/>
      <c r="AF30" s="9"/>
      <c r="AG30" s="11"/>
      <c r="AH30" s="11"/>
      <c r="AI30" s="11"/>
      <c r="AJ30" s="11"/>
      <c r="AK30" s="9"/>
    </row>
    <row r="31" spans="1:37" ht="72.95" customHeight="1" thickBot="1" x14ac:dyDescent="0.3">
      <c r="A31" s="207" t="s">
        <v>269</v>
      </c>
      <c r="B31" s="207" t="s">
        <v>300</v>
      </c>
      <c r="C31" s="222" t="s">
        <v>280</v>
      </c>
      <c r="D31" s="207" t="s">
        <v>407</v>
      </c>
      <c r="E31" s="38" t="s">
        <v>107</v>
      </c>
      <c r="F31" s="223" t="s">
        <v>281</v>
      </c>
      <c r="G31" s="38"/>
      <c r="H31" s="38"/>
      <c r="I31" s="38"/>
      <c r="J31" s="38"/>
      <c r="K31" s="38"/>
      <c r="L31" s="38"/>
      <c r="M31" s="38"/>
      <c r="N31" s="38"/>
      <c r="O31" s="38"/>
      <c r="P31" s="38"/>
      <c r="Q31" s="36">
        <f t="shared" ref="Q31" si="17">SUM(G31:P31)</f>
        <v>0</v>
      </c>
      <c r="R31" s="96" t="s">
        <v>388</v>
      </c>
      <c r="S31" s="107"/>
      <c r="T31" s="47">
        <f>G31*$S31</f>
        <v>0</v>
      </c>
      <c r="U31" s="47">
        <f t="shared" ref="U31" si="18">H31*$S31</f>
        <v>0</v>
      </c>
      <c r="V31" s="47">
        <f t="shared" ref="V31" si="19">I31*$S31</f>
        <v>0</v>
      </c>
      <c r="W31" s="47">
        <f t="shared" ref="W31" si="20">J31*$S31</f>
        <v>0</v>
      </c>
      <c r="X31" s="47">
        <f t="shared" ref="X31" si="21">K31*$S31</f>
        <v>0</v>
      </c>
      <c r="Y31" s="47">
        <f t="shared" ref="Y31" si="22">L31*$S31</f>
        <v>0</v>
      </c>
      <c r="Z31" s="47">
        <f t="shared" ref="Z31" si="23">M31*$S31</f>
        <v>0</v>
      </c>
      <c r="AA31" s="47">
        <f t="shared" ref="AA31" si="24">N31*$S31</f>
        <v>0</v>
      </c>
      <c r="AB31" s="47">
        <f t="shared" ref="AB31" si="25">O31*$S31</f>
        <v>0</v>
      </c>
      <c r="AC31" s="47">
        <f t="shared" ref="AC31" si="26">P31*$S31</f>
        <v>0</v>
      </c>
      <c r="AD31" s="47">
        <f t="shared" ref="AD31" si="27">SUM(T31:AC31)</f>
        <v>0</v>
      </c>
      <c r="AE31" s="11"/>
      <c r="AF31" s="9"/>
      <c r="AG31" s="11"/>
      <c r="AH31" s="11"/>
      <c r="AI31" s="11"/>
      <c r="AJ31" s="11"/>
      <c r="AK31" s="9"/>
    </row>
    <row r="32" spans="1:37" ht="13.5" thickBot="1" x14ac:dyDescent="0.3">
      <c r="A32" s="80" t="s">
        <v>264</v>
      </c>
      <c r="B32" s="80"/>
      <c r="C32" s="81"/>
      <c r="D32" s="81"/>
      <c r="E32" s="81"/>
      <c r="F32" s="219"/>
      <c r="G32" s="82"/>
      <c r="H32" s="82"/>
      <c r="I32" s="82"/>
      <c r="J32" s="82"/>
      <c r="K32" s="82"/>
      <c r="L32" s="82"/>
      <c r="M32" s="82"/>
      <c r="N32" s="82"/>
      <c r="O32" s="82"/>
      <c r="P32" s="82"/>
      <c r="Q32" s="82"/>
      <c r="R32" s="95"/>
      <c r="S32" s="105"/>
      <c r="T32" s="81"/>
      <c r="U32" s="81"/>
      <c r="V32" s="81"/>
      <c r="W32" s="81"/>
      <c r="X32" s="81"/>
      <c r="Y32" s="81"/>
      <c r="Z32" s="81"/>
      <c r="AA32" s="81"/>
      <c r="AB32" s="81"/>
      <c r="AC32" s="81"/>
      <c r="AD32" s="83"/>
      <c r="AE32" s="81"/>
      <c r="AF32" s="81"/>
      <c r="AG32" s="81"/>
      <c r="AH32" s="81"/>
      <c r="AI32" s="81"/>
      <c r="AJ32" s="81"/>
      <c r="AK32" s="81"/>
    </row>
    <row r="33" spans="1:37" ht="90.95" customHeight="1" thickBot="1" x14ac:dyDescent="0.3">
      <c r="A33" s="207" t="s">
        <v>297</v>
      </c>
      <c r="B33" s="207" t="s">
        <v>268</v>
      </c>
      <c r="C33" s="220" t="s">
        <v>301</v>
      </c>
      <c r="D33" s="207" t="s">
        <v>410</v>
      </c>
      <c r="E33" s="220" t="s">
        <v>105</v>
      </c>
      <c r="F33" s="224" t="s">
        <v>403</v>
      </c>
      <c r="G33" s="38"/>
      <c r="H33" s="36">
        <f>$G$33</f>
        <v>0</v>
      </c>
      <c r="I33" s="36">
        <f t="shared" ref="I33:P33" si="28">$G$33</f>
        <v>0</v>
      </c>
      <c r="J33" s="36">
        <f t="shared" si="28"/>
        <v>0</v>
      </c>
      <c r="K33" s="36">
        <f t="shared" si="28"/>
        <v>0</v>
      </c>
      <c r="L33" s="36">
        <f t="shared" si="28"/>
        <v>0</v>
      </c>
      <c r="M33" s="36">
        <f t="shared" si="28"/>
        <v>0</v>
      </c>
      <c r="N33" s="36">
        <f t="shared" si="28"/>
        <v>0</v>
      </c>
      <c r="O33" s="36">
        <f t="shared" si="28"/>
        <v>0</v>
      </c>
      <c r="P33" s="36">
        <f t="shared" si="28"/>
        <v>0</v>
      </c>
      <c r="Q33" s="25"/>
      <c r="R33" s="94" t="s">
        <v>389</v>
      </c>
      <c r="S33" s="106">
        <f>'Conversion factors MOB'!$B$7</f>
        <v>72</v>
      </c>
      <c r="T33" s="47">
        <f>G33*G$49*$S33*G$40*G$43*G$46</f>
        <v>0</v>
      </c>
      <c r="U33" s="47">
        <f t="shared" ref="U33:AC33" si="29">H33*H$49*$S33*H$40*H$43*H$46</f>
        <v>0</v>
      </c>
      <c r="V33" s="47">
        <f t="shared" si="29"/>
        <v>0</v>
      </c>
      <c r="W33" s="47">
        <f t="shared" si="29"/>
        <v>0</v>
      </c>
      <c r="X33" s="47">
        <f t="shared" si="29"/>
        <v>0</v>
      </c>
      <c r="Y33" s="47">
        <f t="shared" si="29"/>
        <v>0</v>
      </c>
      <c r="Z33" s="47">
        <f t="shared" si="29"/>
        <v>0</v>
      </c>
      <c r="AA33" s="47">
        <f t="shared" si="29"/>
        <v>0</v>
      </c>
      <c r="AB33" s="47">
        <f t="shared" si="29"/>
        <v>0</v>
      </c>
      <c r="AC33" s="47">
        <f t="shared" si="29"/>
        <v>0</v>
      </c>
      <c r="AD33" s="47">
        <f>SUM(T33:AC33)</f>
        <v>0</v>
      </c>
      <c r="AE33" s="11"/>
      <c r="AF33" s="9"/>
      <c r="AG33" s="11"/>
      <c r="AH33" s="11"/>
      <c r="AI33" s="11"/>
      <c r="AJ33" s="11"/>
      <c r="AK33" s="9"/>
    </row>
    <row r="34" spans="1:37" ht="90.95" customHeight="1" thickBot="1" x14ac:dyDescent="0.3">
      <c r="A34" s="207" t="s">
        <v>298</v>
      </c>
      <c r="B34" s="207" t="s">
        <v>268</v>
      </c>
      <c r="C34" s="220" t="s">
        <v>302</v>
      </c>
      <c r="D34" s="207" t="s">
        <v>410</v>
      </c>
      <c r="E34" s="220" t="s">
        <v>105</v>
      </c>
      <c r="F34" s="224" t="s">
        <v>403</v>
      </c>
      <c r="G34" s="36">
        <f>G33</f>
        <v>0</v>
      </c>
      <c r="H34" s="36">
        <f t="shared" ref="H34:P34" si="30">H33</f>
        <v>0</v>
      </c>
      <c r="I34" s="36">
        <f t="shared" si="30"/>
        <v>0</v>
      </c>
      <c r="J34" s="36">
        <f t="shared" si="30"/>
        <v>0</v>
      </c>
      <c r="K34" s="36">
        <f t="shared" si="30"/>
        <v>0</v>
      </c>
      <c r="L34" s="36">
        <f t="shared" si="30"/>
        <v>0</v>
      </c>
      <c r="M34" s="36">
        <f t="shared" si="30"/>
        <v>0</v>
      </c>
      <c r="N34" s="36">
        <f>N33</f>
        <v>0</v>
      </c>
      <c r="O34" s="36">
        <f t="shared" si="30"/>
        <v>0</v>
      </c>
      <c r="P34" s="36">
        <f t="shared" si="30"/>
        <v>0</v>
      </c>
      <c r="Q34" s="25"/>
      <c r="R34" s="96" t="s">
        <v>314</v>
      </c>
      <c r="S34" s="106">
        <f>'Conversion factors MOB'!$B$8</f>
        <v>71.5</v>
      </c>
      <c r="T34" s="47">
        <f>2*G34*G$49*$S34*G$40*G$43*G$46</f>
        <v>0</v>
      </c>
      <c r="U34" s="47">
        <f>2*H34*H$49*$S34*H$40*H$43*H$46</f>
        <v>0</v>
      </c>
      <c r="V34" s="47">
        <f t="shared" ref="V34:AC34" si="31">2*I34*I$49*$S34*I$40*I$43*I$46</f>
        <v>0</v>
      </c>
      <c r="W34" s="47">
        <f t="shared" si="31"/>
        <v>0</v>
      </c>
      <c r="X34" s="47">
        <f t="shared" si="31"/>
        <v>0</v>
      </c>
      <c r="Y34" s="47">
        <f t="shared" si="31"/>
        <v>0</v>
      </c>
      <c r="Z34" s="47">
        <f t="shared" si="31"/>
        <v>0</v>
      </c>
      <c r="AA34" s="47">
        <f t="shared" si="31"/>
        <v>0</v>
      </c>
      <c r="AB34" s="47">
        <f t="shared" si="31"/>
        <v>0</v>
      </c>
      <c r="AC34" s="47">
        <f t="shared" si="31"/>
        <v>0</v>
      </c>
      <c r="AD34" s="47">
        <f>SUM(T34:AC34)</f>
        <v>0</v>
      </c>
      <c r="AE34" s="11"/>
      <c r="AF34" s="9"/>
      <c r="AG34" s="11"/>
      <c r="AH34" s="11"/>
      <c r="AI34" s="11"/>
      <c r="AJ34" s="11"/>
      <c r="AK34" s="9"/>
    </row>
    <row r="35" spans="1:37" ht="90.95" customHeight="1" thickBot="1" x14ac:dyDescent="0.3">
      <c r="A35" s="207" t="s">
        <v>297</v>
      </c>
      <c r="B35" s="207" t="s">
        <v>270</v>
      </c>
      <c r="C35" s="220" t="s">
        <v>303</v>
      </c>
      <c r="D35" s="207" t="s">
        <v>307</v>
      </c>
      <c r="E35" s="220" t="s">
        <v>293</v>
      </c>
      <c r="F35" s="224" t="s">
        <v>403</v>
      </c>
      <c r="G35" s="38"/>
      <c r="H35" s="36">
        <f>$G$35</f>
        <v>0</v>
      </c>
      <c r="I35" s="36">
        <f t="shared" ref="I35:P35" si="32">$G$35</f>
        <v>0</v>
      </c>
      <c r="J35" s="36">
        <f t="shared" si="32"/>
        <v>0</v>
      </c>
      <c r="K35" s="36">
        <f t="shared" si="32"/>
        <v>0</v>
      </c>
      <c r="L35" s="36">
        <f t="shared" si="32"/>
        <v>0</v>
      </c>
      <c r="M35" s="36">
        <f t="shared" si="32"/>
        <v>0</v>
      </c>
      <c r="N35" s="36">
        <f t="shared" si="32"/>
        <v>0</v>
      </c>
      <c r="O35" s="36">
        <f t="shared" si="32"/>
        <v>0</v>
      </c>
      <c r="P35" s="36">
        <f t="shared" si="32"/>
        <v>0</v>
      </c>
      <c r="Q35" s="25"/>
      <c r="R35" s="94" t="s">
        <v>389</v>
      </c>
      <c r="S35" s="106">
        <f>'Conversion factors MOB'!$B$6</f>
        <v>77.5</v>
      </c>
      <c r="T35" s="47">
        <f>G35*G$50*$S35*G$41*G$44*G$47</f>
        <v>0</v>
      </c>
      <c r="U35" s="47">
        <f t="shared" ref="U35:AC37" si="33">H35*H$50*$S35*H$41*H$44*H$47</f>
        <v>0</v>
      </c>
      <c r="V35" s="47">
        <f t="shared" si="33"/>
        <v>0</v>
      </c>
      <c r="W35" s="47">
        <f t="shared" si="33"/>
        <v>0</v>
      </c>
      <c r="X35" s="47">
        <f t="shared" si="33"/>
        <v>0</v>
      </c>
      <c r="Y35" s="47">
        <f t="shared" si="33"/>
        <v>0</v>
      </c>
      <c r="Z35" s="47">
        <f t="shared" si="33"/>
        <v>0</v>
      </c>
      <c r="AA35" s="47">
        <f t="shared" si="33"/>
        <v>0</v>
      </c>
      <c r="AB35" s="47">
        <f t="shared" si="33"/>
        <v>0</v>
      </c>
      <c r="AC35" s="47">
        <f t="shared" si="33"/>
        <v>0</v>
      </c>
      <c r="AD35" s="47">
        <f t="shared" ref="AD35:AD39" si="34">SUM(T35:AC35)</f>
        <v>0</v>
      </c>
      <c r="AE35" s="11"/>
      <c r="AF35" s="9"/>
      <c r="AG35" s="11"/>
      <c r="AH35" s="11"/>
      <c r="AI35" s="11"/>
      <c r="AJ35" s="11"/>
      <c r="AK35" s="9"/>
    </row>
    <row r="36" spans="1:37" ht="90.95" customHeight="1" thickBot="1" x14ac:dyDescent="0.3">
      <c r="A36" s="207" t="s">
        <v>298</v>
      </c>
      <c r="B36" s="207" t="s">
        <v>270</v>
      </c>
      <c r="C36" s="220" t="s">
        <v>304</v>
      </c>
      <c r="D36" s="207" t="s">
        <v>315</v>
      </c>
      <c r="E36" s="220" t="s">
        <v>294</v>
      </c>
      <c r="F36" s="224" t="s">
        <v>409</v>
      </c>
      <c r="G36" s="38"/>
      <c r="H36" s="36">
        <f>$G$36</f>
        <v>0</v>
      </c>
      <c r="I36" s="36">
        <f t="shared" ref="I36:P36" si="35">$G$36</f>
        <v>0</v>
      </c>
      <c r="J36" s="36">
        <f t="shared" si="35"/>
        <v>0</v>
      </c>
      <c r="K36" s="36">
        <f t="shared" si="35"/>
        <v>0</v>
      </c>
      <c r="L36" s="36">
        <f t="shared" si="35"/>
        <v>0</v>
      </c>
      <c r="M36" s="36">
        <f t="shared" si="35"/>
        <v>0</v>
      </c>
      <c r="N36" s="36">
        <f t="shared" si="35"/>
        <v>0</v>
      </c>
      <c r="O36" s="36">
        <f t="shared" si="35"/>
        <v>0</v>
      </c>
      <c r="P36" s="36">
        <f t="shared" si="35"/>
        <v>0</v>
      </c>
      <c r="Q36" s="25"/>
      <c r="R36" s="94" t="s">
        <v>390</v>
      </c>
      <c r="S36" s="106">
        <f>'Conversion factors MOB'!$B$25</f>
        <v>900</v>
      </c>
      <c r="T36" s="47">
        <f>G36*G$50*$S36*G$41*G$44*G$47</f>
        <v>0</v>
      </c>
      <c r="U36" s="47">
        <f t="shared" si="33"/>
        <v>0</v>
      </c>
      <c r="V36" s="47">
        <f t="shared" si="33"/>
        <v>0</v>
      </c>
      <c r="W36" s="47">
        <f t="shared" si="33"/>
        <v>0</v>
      </c>
      <c r="X36" s="47">
        <f t="shared" si="33"/>
        <v>0</v>
      </c>
      <c r="Y36" s="47">
        <f t="shared" si="33"/>
        <v>0</v>
      </c>
      <c r="Z36" s="47">
        <f t="shared" si="33"/>
        <v>0</v>
      </c>
      <c r="AA36" s="47">
        <f t="shared" si="33"/>
        <v>0</v>
      </c>
      <c r="AB36" s="47">
        <f t="shared" si="33"/>
        <v>0</v>
      </c>
      <c r="AC36" s="47">
        <f t="shared" si="33"/>
        <v>0</v>
      </c>
      <c r="AD36" s="47">
        <f t="shared" si="34"/>
        <v>0</v>
      </c>
      <c r="AE36" s="11"/>
      <c r="AF36" s="9"/>
      <c r="AG36" s="11"/>
      <c r="AH36" s="11"/>
      <c r="AI36" s="11"/>
      <c r="AJ36" s="11"/>
      <c r="AK36" s="9"/>
    </row>
    <row r="37" spans="1:37" ht="90.95" customHeight="1" thickBot="1" x14ac:dyDescent="0.3">
      <c r="A37" s="207" t="s">
        <v>299</v>
      </c>
      <c r="B37" s="207" t="s">
        <v>270</v>
      </c>
      <c r="C37" s="220" t="s">
        <v>305</v>
      </c>
      <c r="D37" s="207" t="s">
        <v>316</v>
      </c>
      <c r="E37" s="38" t="s">
        <v>107</v>
      </c>
      <c r="F37" s="224" t="s">
        <v>409</v>
      </c>
      <c r="G37" s="38"/>
      <c r="H37" s="36">
        <f>$G$37</f>
        <v>0</v>
      </c>
      <c r="I37" s="36">
        <f t="shared" ref="I37:P37" si="36">$G$37</f>
        <v>0</v>
      </c>
      <c r="J37" s="36">
        <f t="shared" si="36"/>
        <v>0</v>
      </c>
      <c r="K37" s="36">
        <f t="shared" si="36"/>
        <v>0</v>
      </c>
      <c r="L37" s="36">
        <f t="shared" si="36"/>
        <v>0</v>
      </c>
      <c r="M37" s="36">
        <f t="shared" si="36"/>
        <v>0</v>
      </c>
      <c r="N37" s="36">
        <f t="shared" si="36"/>
        <v>0</v>
      </c>
      <c r="O37" s="36">
        <f t="shared" si="36"/>
        <v>0</v>
      </c>
      <c r="P37" s="36">
        <f t="shared" si="36"/>
        <v>0</v>
      </c>
      <c r="Q37" s="25"/>
      <c r="R37" s="94" t="s">
        <v>391</v>
      </c>
      <c r="S37" s="107"/>
      <c r="T37" s="47">
        <f>G37*G$50*$S37*G$41*G$44*G$47</f>
        <v>0</v>
      </c>
      <c r="U37" s="47">
        <f t="shared" si="33"/>
        <v>0</v>
      </c>
      <c r="V37" s="47">
        <f t="shared" si="33"/>
        <v>0</v>
      </c>
      <c r="W37" s="47">
        <f t="shared" si="33"/>
        <v>0</v>
      </c>
      <c r="X37" s="47">
        <f t="shared" si="33"/>
        <v>0</v>
      </c>
      <c r="Y37" s="47">
        <f>L37*L$50*$S37*L$41*L$44*L$47</f>
        <v>0</v>
      </c>
      <c r="Z37" s="47">
        <f t="shared" si="33"/>
        <v>0</v>
      </c>
      <c r="AA37" s="47">
        <f t="shared" si="33"/>
        <v>0</v>
      </c>
      <c r="AB37" s="47">
        <f t="shared" si="33"/>
        <v>0</v>
      </c>
      <c r="AC37" s="47">
        <f t="shared" si="33"/>
        <v>0</v>
      </c>
      <c r="AD37" s="47">
        <f t="shared" si="34"/>
        <v>0</v>
      </c>
      <c r="AE37" s="11"/>
      <c r="AF37" s="9"/>
      <c r="AG37" s="11"/>
      <c r="AH37" s="11"/>
      <c r="AI37" s="11"/>
      <c r="AJ37" s="11"/>
      <c r="AK37" s="9"/>
    </row>
    <row r="38" spans="1:37" ht="90.95" customHeight="1" thickBot="1" x14ac:dyDescent="0.3">
      <c r="A38" s="207" t="s">
        <v>297</v>
      </c>
      <c r="B38" s="207" t="s">
        <v>271</v>
      </c>
      <c r="C38" s="220" t="s">
        <v>303</v>
      </c>
      <c r="D38" s="207" t="s">
        <v>308</v>
      </c>
      <c r="E38" s="220" t="s">
        <v>295</v>
      </c>
      <c r="F38" s="224" t="s">
        <v>403</v>
      </c>
      <c r="G38" s="38"/>
      <c r="H38" s="36">
        <f>$G$38</f>
        <v>0</v>
      </c>
      <c r="I38" s="36">
        <f t="shared" ref="I38:P38" si="37">$G$38</f>
        <v>0</v>
      </c>
      <c r="J38" s="36">
        <f t="shared" si="37"/>
        <v>0</v>
      </c>
      <c r="K38" s="36">
        <f t="shared" si="37"/>
        <v>0</v>
      </c>
      <c r="L38" s="36">
        <f t="shared" si="37"/>
        <v>0</v>
      </c>
      <c r="M38" s="36">
        <f t="shared" si="37"/>
        <v>0</v>
      </c>
      <c r="N38" s="36">
        <f t="shared" si="37"/>
        <v>0</v>
      </c>
      <c r="O38" s="36">
        <f t="shared" si="37"/>
        <v>0</v>
      </c>
      <c r="P38" s="36">
        <f t="shared" si="37"/>
        <v>0</v>
      </c>
      <c r="Q38" s="25"/>
      <c r="R38" s="96" t="s">
        <v>313</v>
      </c>
      <c r="S38" s="106">
        <f>'Conversion factors MOB'!$B$13</f>
        <v>75.2</v>
      </c>
      <c r="T38" s="47">
        <f>G38*G$51*$S38*G$42*G$45*G$48</f>
        <v>0</v>
      </c>
      <c r="U38" s="47">
        <f t="shared" ref="U38:AC39" si="38">H38*H$51*$S38*H$42*H$45*H$48</f>
        <v>0</v>
      </c>
      <c r="V38" s="47">
        <f t="shared" si="38"/>
        <v>0</v>
      </c>
      <c r="W38" s="47">
        <f t="shared" si="38"/>
        <v>0</v>
      </c>
      <c r="X38" s="47">
        <f t="shared" si="38"/>
        <v>0</v>
      </c>
      <c r="Y38" s="47">
        <f t="shared" si="38"/>
        <v>0</v>
      </c>
      <c r="Z38" s="47">
        <f t="shared" si="38"/>
        <v>0</v>
      </c>
      <c r="AA38" s="47">
        <f t="shared" si="38"/>
        <v>0</v>
      </c>
      <c r="AB38" s="47">
        <f t="shared" si="38"/>
        <v>0</v>
      </c>
      <c r="AC38" s="47">
        <f t="shared" si="38"/>
        <v>0</v>
      </c>
      <c r="AD38" s="47">
        <f t="shared" si="34"/>
        <v>0</v>
      </c>
      <c r="AE38" s="11"/>
      <c r="AF38" s="9"/>
      <c r="AG38" s="11"/>
      <c r="AH38" s="11"/>
      <c r="AI38" s="11"/>
      <c r="AJ38" s="11"/>
      <c r="AK38" s="9"/>
    </row>
    <row r="39" spans="1:37" ht="90.95" customHeight="1" thickBot="1" x14ac:dyDescent="0.3">
      <c r="A39" s="207" t="s">
        <v>299</v>
      </c>
      <c r="B39" s="207" t="s">
        <v>271</v>
      </c>
      <c r="C39" s="220" t="s">
        <v>306</v>
      </c>
      <c r="D39" s="207" t="s">
        <v>317</v>
      </c>
      <c r="E39" s="38" t="s">
        <v>107</v>
      </c>
      <c r="F39" s="224" t="s">
        <v>409</v>
      </c>
      <c r="G39" s="38"/>
      <c r="H39" s="36">
        <f>$G$39</f>
        <v>0</v>
      </c>
      <c r="I39" s="36">
        <f t="shared" ref="I39:O39" si="39">$G$39</f>
        <v>0</v>
      </c>
      <c r="J39" s="36">
        <f t="shared" si="39"/>
        <v>0</v>
      </c>
      <c r="K39" s="36">
        <f t="shared" si="39"/>
        <v>0</v>
      </c>
      <c r="L39" s="36">
        <f t="shared" si="39"/>
        <v>0</v>
      </c>
      <c r="M39" s="36">
        <f t="shared" si="39"/>
        <v>0</v>
      </c>
      <c r="N39" s="36">
        <f t="shared" si="39"/>
        <v>0</v>
      </c>
      <c r="O39" s="36">
        <f t="shared" si="39"/>
        <v>0</v>
      </c>
      <c r="P39" s="36">
        <f>$G$39</f>
        <v>0</v>
      </c>
      <c r="Q39" s="25"/>
      <c r="R39" s="94" t="s">
        <v>391</v>
      </c>
      <c r="S39" s="107"/>
      <c r="T39" s="47">
        <f>G39*G$51*$S39*G$42*G$45*G$48</f>
        <v>0</v>
      </c>
      <c r="U39" s="47">
        <f t="shared" si="38"/>
        <v>0</v>
      </c>
      <c r="V39" s="47">
        <f t="shared" si="38"/>
        <v>0</v>
      </c>
      <c r="W39" s="47">
        <f t="shared" si="38"/>
        <v>0</v>
      </c>
      <c r="X39" s="47">
        <f t="shared" si="38"/>
        <v>0</v>
      </c>
      <c r="Y39" s="47">
        <f t="shared" si="38"/>
        <v>0</v>
      </c>
      <c r="Z39" s="47">
        <f t="shared" si="38"/>
        <v>0</v>
      </c>
      <c r="AA39" s="47">
        <f t="shared" si="38"/>
        <v>0</v>
      </c>
      <c r="AB39" s="47">
        <f t="shared" si="38"/>
        <v>0</v>
      </c>
      <c r="AC39" s="47">
        <f>P39*P$51*$S39*P$42*P$45*P$48</f>
        <v>0</v>
      </c>
      <c r="AD39" s="47">
        <f t="shared" si="34"/>
        <v>0</v>
      </c>
      <c r="AE39" s="11"/>
      <c r="AF39" s="9"/>
      <c r="AG39" s="11"/>
      <c r="AH39" s="11"/>
      <c r="AI39" s="11"/>
      <c r="AJ39" s="11"/>
      <c r="AK39" s="9"/>
    </row>
    <row r="40" spans="1:37" ht="90.95" customHeight="1" thickBot="1" x14ac:dyDescent="0.3">
      <c r="A40" s="207" t="s">
        <v>102</v>
      </c>
      <c r="B40" s="207" t="s">
        <v>268</v>
      </c>
      <c r="C40" s="212" t="s">
        <v>310</v>
      </c>
      <c r="D40" s="207" t="s">
        <v>318</v>
      </c>
      <c r="E40" s="212" t="s">
        <v>117</v>
      </c>
      <c r="F40" s="224" t="s">
        <v>321</v>
      </c>
      <c r="G40" s="38"/>
      <c r="H40" s="63">
        <f>$G$40</f>
        <v>0</v>
      </c>
      <c r="I40" s="63">
        <f t="shared" ref="I40:P40" si="40">$G$40</f>
        <v>0</v>
      </c>
      <c r="J40" s="63">
        <f t="shared" si="40"/>
        <v>0</v>
      </c>
      <c r="K40" s="63">
        <f t="shared" si="40"/>
        <v>0</v>
      </c>
      <c r="L40" s="63">
        <f t="shared" si="40"/>
        <v>0</v>
      </c>
      <c r="M40" s="63">
        <f t="shared" si="40"/>
        <v>0</v>
      </c>
      <c r="N40" s="63">
        <f t="shared" si="40"/>
        <v>0</v>
      </c>
      <c r="O40" s="63">
        <f t="shared" si="40"/>
        <v>0</v>
      </c>
      <c r="P40" s="63">
        <f t="shared" si="40"/>
        <v>0</v>
      </c>
      <c r="Q40" s="25"/>
      <c r="R40" s="94" t="s">
        <v>389</v>
      </c>
      <c r="S40" s="108"/>
      <c r="T40" s="25"/>
      <c r="U40" s="25"/>
      <c r="V40" s="25"/>
      <c r="W40" s="25"/>
      <c r="X40" s="25"/>
      <c r="Y40" s="25"/>
      <c r="Z40" s="25"/>
      <c r="AA40" s="25"/>
      <c r="AB40" s="25"/>
      <c r="AC40" s="25"/>
      <c r="AD40" s="37"/>
      <c r="AE40" s="11"/>
      <c r="AF40" s="9"/>
      <c r="AG40" s="11"/>
      <c r="AH40" s="11"/>
      <c r="AI40" s="11"/>
      <c r="AJ40" s="11"/>
      <c r="AK40" s="9"/>
    </row>
    <row r="41" spans="1:37" ht="90.95" customHeight="1" thickBot="1" x14ac:dyDescent="0.3">
      <c r="A41" s="207" t="s">
        <v>102</v>
      </c>
      <c r="B41" s="207" t="s">
        <v>270</v>
      </c>
      <c r="C41" s="212" t="s">
        <v>310</v>
      </c>
      <c r="D41" s="207" t="s">
        <v>319</v>
      </c>
      <c r="E41" s="212" t="s">
        <v>117</v>
      </c>
      <c r="F41" s="224" t="s">
        <v>321</v>
      </c>
      <c r="G41" s="38"/>
      <c r="H41" s="36">
        <f>$G$41</f>
        <v>0</v>
      </c>
      <c r="I41" s="36">
        <f t="shared" ref="I41:P41" si="41">$G$41</f>
        <v>0</v>
      </c>
      <c r="J41" s="36">
        <f t="shared" si="41"/>
        <v>0</v>
      </c>
      <c r="K41" s="36">
        <f t="shared" si="41"/>
        <v>0</v>
      </c>
      <c r="L41" s="36">
        <f t="shared" si="41"/>
        <v>0</v>
      </c>
      <c r="M41" s="36">
        <f t="shared" si="41"/>
        <v>0</v>
      </c>
      <c r="N41" s="36">
        <f t="shared" si="41"/>
        <v>0</v>
      </c>
      <c r="O41" s="36">
        <f t="shared" si="41"/>
        <v>0</v>
      </c>
      <c r="P41" s="36">
        <f t="shared" si="41"/>
        <v>0</v>
      </c>
      <c r="Q41" s="25"/>
      <c r="R41" s="94" t="s">
        <v>389</v>
      </c>
      <c r="S41" s="108"/>
      <c r="T41" s="25"/>
      <c r="U41" s="25"/>
      <c r="V41" s="25"/>
      <c r="W41" s="25"/>
      <c r="X41" s="25"/>
      <c r="Y41" s="25"/>
      <c r="Z41" s="25"/>
      <c r="AA41" s="25"/>
      <c r="AB41" s="25"/>
      <c r="AC41" s="25"/>
      <c r="AD41" s="37"/>
      <c r="AE41" s="11"/>
      <c r="AF41" s="9"/>
      <c r="AG41" s="11"/>
      <c r="AH41" s="11"/>
      <c r="AI41" s="11"/>
      <c r="AJ41" s="11"/>
      <c r="AK41" s="9"/>
    </row>
    <row r="42" spans="1:37" ht="90.95" customHeight="1" thickBot="1" x14ac:dyDescent="0.3">
      <c r="A42" s="207" t="s">
        <v>102</v>
      </c>
      <c r="B42" s="207" t="s">
        <v>271</v>
      </c>
      <c r="C42" s="212" t="s">
        <v>310</v>
      </c>
      <c r="D42" s="207" t="s">
        <v>320</v>
      </c>
      <c r="E42" s="212" t="s">
        <v>117</v>
      </c>
      <c r="F42" s="224" t="s">
        <v>321</v>
      </c>
      <c r="G42" s="38"/>
      <c r="H42" s="36">
        <f>$G$42</f>
        <v>0</v>
      </c>
      <c r="I42" s="36">
        <f t="shared" ref="I42:P42" si="42">$G$42</f>
        <v>0</v>
      </c>
      <c r="J42" s="36">
        <f t="shared" si="42"/>
        <v>0</v>
      </c>
      <c r="K42" s="36">
        <f t="shared" si="42"/>
        <v>0</v>
      </c>
      <c r="L42" s="36">
        <f t="shared" si="42"/>
        <v>0</v>
      </c>
      <c r="M42" s="36">
        <f t="shared" si="42"/>
        <v>0</v>
      </c>
      <c r="N42" s="36">
        <f t="shared" si="42"/>
        <v>0</v>
      </c>
      <c r="O42" s="36">
        <f>$G$42</f>
        <v>0</v>
      </c>
      <c r="P42" s="36">
        <f t="shared" si="42"/>
        <v>0</v>
      </c>
      <c r="Q42" s="25"/>
      <c r="R42" s="94" t="s">
        <v>389</v>
      </c>
      <c r="S42" s="108"/>
      <c r="T42" s="25"/>
      <c r="U42" s="25"/>
      <c r="V42" s="25"/>
      <c r="W42" s="25"/>
      <c r="X42" s="25"/>
      <c r="Y42" s="25"/>
      <c r="Z42" s="25"/>
      <c r="AA42" s="25"/>
      <c r="AB42" s="25"/>
      <c r="AC42" s="25"/>
      <c r="AD42" s="37"/>
      <c r="AE42" s="11"/>
      <c r="AF42" s="9"/>
      <c r="AG42" s="11"/>
      <c r="AH42" s="11"/>
      <c r="AI42" s="11"/>
      <c r="AJ42" s="11"/>
      <c r="AK42" s="9"/>
    </row>
    <row r="43" spans="1:37" ht="90.95" customHeight="1" thickBot="1" x14ac:dyDescent="0.3">
      <c r="A43" s="207" t="s">
        <v>102</v>
      </c>
      <c r="B43" s="207" t="s">
        <v>268</v>
      </c>
      <c r="C43" s="212" t="s">
        <v>311</v>
      </c>
      <c r="D43" s="207" t="s">
        <v>392</v>
      </c>
      <c r="E43" s="212" t="s">
        <v>117</v>
      </c>
      <c r="F43" s="224" t="s">
        <v>404</v>
      </c>
      <c r="G43" s="38"/>
      <c r="H43" s="38"/>
      <c r="I43" s="38"/>
      <c r="J43" s="38"/>
      <c r="K43" s="38"/>
      <c r="L43" s="38"/>
      <c r="M43" s="38"/>
      <c r="N43" s="38"/>
      <c r="O43" s="38"/>
      <c r="P43" s="38"/>
      <c r="Q43" s="36">
        <f t="shared" ref="Q43:Q44" si="43">SUM(G43:P43)</f>
        <v>0</v>
      </c>
      <c r="R43" s="94"/>
      <c r="S43" s="108"/>
      <c r="T43" s="25"/>
      <c r="U43" s="25"/>
      <c r="V43" s="25"/>
      <c r="W43" s="25"/>
      <c r="X43" s="25"/>
      <c r="Y43" s="25"/>
      <c r="Z43" s="25"/>
      <c r="AA43" s="25"/>
      <c r="AB43" s="25"/>
      <c r="AC43" s="25"/>
      <c r="AD43" s="37"/>
      <c r="AE43" s="11"/>
      <c r="AF43" s="9"/>
      <c r="AG43" s="11"/>
      <c r="AH43" s="11"/>
      <c r="AI43" s="11"/>
      <c r="AJ43" s="11"/>
      <c r="AK43" s="9"/>
    </row>
    <row r="44" spans="1:37" ht="90.95" customHeight="1" thickBot="1" x14ac:dyDescent="0.3">
      <c r="A44" s="207" t="s">
        <v>102</v>
      </c>
      <c r="B44" s="207" t="s">
        <v>270</v>
      </c>
      <c r="C44" s="212" t="s">
        <v>311</v>
      </c>
      <c r="D44" s="207" t="s">
        <v>393</v>
      </c>
      <c r="E44" s="212" t="s">
        <v>117</v>
      </c>
      <c r="F44" s="224" t="s">
        <v>404</v>
      </c>
      <c r="G44" s="38"/>
      <c r="H44" s="38"/>
      <c r="I44" s="38"/>
      <c r="J44" s="38"/>
      <c r="K44" s="38"/>
      <c r="L44" s="38"/>
      <c r="M44" s="38"/>
      <c r="N44" s="38"/>
      <c r="O44" s="38"/>
      <c r="P44" s="38"/>
      <c r="Q44" s="36">
        <f t="shared" si="43"/>
        <v>0</v>
      </c>
      <c r="R44" s="94"/>
      <c r="S44" s="108"/>
      <c r="T44" s="25"/>
      <c r="U44" s="25"/>
      <c r="V44" s="25"/>
      <c r="W44" s="25"/>
      <c r="X44" s="25"/>
      <c r="Y44" s="25"/>
      <c r="Z44" s="25"/>
      <c r="AA44" s="25"/>
      <c r="AB44" s="25"/>
      <c r="AC44" s="25"/>
      <c r="AD44" s="37"/>
      <c r="AE44" s="11"/>
      <c r="AF44" s="9"/>
      <c r="AG44" s="11"/>
      <c r="AH44" s="11"/>
      <c r="AI44" s="11"/>
      <c r="AJ44" s="11"/>
      <c r="AK44" s="9"/>
    </row>
    <row r="45" spans="1:37" ht="90.95" customHeight="1" thickBot="1" x14ac:dyDescent="0.3">
      <c r="A45" s="207" t="s">
        <v>102</v>
      </c>
      <c r="B45" s="207" t="s">
        <v>271</v>
      </c>
      <c r="C45" s="212" t="s">
        <v>311</v>
      </c>
      <c r="D45" s="207" t="s">
        <v>394</v>
      </c>
      <c r="E45" s="212" t="s">
        <v>117</v>
      </c>
      <c r="F45" s="224" t="s">
        <v>404</v>
      </c>
      <c r="G45" s="38"/>
      <c r="H45" s="38"/>
      <c r="I45" s="38"/>
      <c r="J45" s="38"/>
      <c r="K45" s="38"/>
      <c r="L45" s="38"/>
      <c r="M45" s="38"/>
      <c r="N45" s="38"/>
      <c r="O45" s="38"/>
      <c r="P45" s="38"/>
      <c r="Q45" s="36">
        <f t="shared" ref="Q45" si="44">SUM(G45:P45)</f>
        <v>0</v>
      </c>
      <c r="R45" s="94"/>
      <c r="S45" s="108"/>
      <c r="T45" s="25"/>
      <c r="U45" s="25"/>
      <c r="V45" s="25"/>
      <c r="W45" s="25"/>
      <c r="X45" s="25"/>
      <c r="Y45" s="25"/>
      <c r="Z45" s="25"/>
      <c r="AA45" s="25"/>
      <c r="AB45" s="25"/>
      <c r="AC45" s="25"/>
      <c r="AD45" s="37"/>
      <c r="AE45" s="11"/>
      <c r="AF45" s="9"/>
      <c r="AG45" s="11"/>
      <c r="AH45" s="11"/>
      <c r="AI45" s="11"/>
      <c r="AJ45" s="11"/>
      <c r="AK45" s="9"/>
    </row>
    <row r="46" spans="1:37" ht="90.95" customHeight="1" thickBot="1" x14ac:dyDescent="0.3">
      <c r="A46" s="207" t="s">
        <v>102</v>
      </c>
      <c r="B46" s="207" t="s">
        <v>268</v>
      </c>
      <c r="C46" s="212" t="s">
        <v>309</v>
      </c>
      <c r="D46" s="207" t="s">
        <v>395</v>
      </c>
      <c r="E46" s="212" t="s">
        <v>117</v>
      </c>
      <c r="F46" s="224" t="s">
        <v>398</v>
      </c>
      <c r="G46" s="38">
        <v>5</v>
      </c>
      <c r="H46" s="38">
        <v>5</v>
      </c>
      <c r="I46" s="38">
        <v>5</v>
      </c>
      <c r="J46" s="38">
        <v>5</v>
      </c>
      <c r="K46" s="38">
        <v>5</v>
      </c>
      <c r="L46" s="38">
        <v>5</v>
      </c>
      <c r="M46" s="38">
        <v>5</v>
      </c>
      <c r="N46" s="38">
        <v>5</v>
      </c>
      <c r="O46" s="38">
        <v>5</v>
      </c>
      <c r="P46" s="38">
        <v>5</v>
      </c>
      <c r="Q46" s="25"/>
      <c r="R46" s="94" t="s">
        <v>399</v>
      </c>
      <c r="S46" s="108"/>
      <c r="T46" s="25"/>
      <c r="U46" s="25"/>
      <c r="V46" s="25"/>
      <c r="W46" s="25"/>
      <c r="X46" s="25"/>
      <c r="Y46" s="25"/>
      <c r="Z46" s="25"/>
      <c r="AA46" s="25"/>
      <c r="AB46" s="25"/>
      <c r="AC46" s="25"/>
      <c r="AD46" s="37"/>
      <c r="AE46" s="11"/>
      <c r="AF46" s="9"/>
      <c r="AG46" s="11"/>
      <c r="AH46" s="11"/>
      <c r="AI46" s="11"/>
      <c r="AJ46" s="11"/>
      <c r="AK46" s="9"/>
    </row>
    <row r="47" spans="1:37" ht="90.95" customHeight="1" thickBot="1" x14ac:dyDescent="0.3">
      <c r="A47" s="207" t="s">
        <v>102</v>
      </c>
      <c r="B47" s="207" t="s">
        <v>270</v>
      </c>
      <c r="C47" s="212" t="s">
        <v>309</v>
      </c>
      <c r="D47" s="207" t="s">
        <v>396</v>
      </c>
      <c r="E47" s="212" t="s">
        <v>117</v>
      </c>
      <c r="F47" s="224" t="s">
        <v>398</v>
      </c>
      <c r="G47" s="38">
        <v>5</v>
      </c>
      <c r="H47" s="38">
        <v>5</v>
      </c>
      <c r="I47" s="38">
        <v>5</v>
      </c>
      <c r="J47" s="38">
        <v>5</v>
      </c>
      <c r="K47" s="38">
        <v>5</v>
      </c>
      <c r="L47" s="38">
        <v>5</v>
      </c>
      <c r="M47" s="38">
        <v>5</v>
      </c>
      <c r="N47" s="38">
        <v>5</v>
      </c>
      <c r="O47" s="38">
        <v>5</v>
      </c>
      <c r="P47" s="38">
        <v>5</v>
      </c>
      <c r="Q47" s="25"/>
      <c r="R47" s="94" t="s">
        <v>399</v>
      </c>
      <c r="S47" s="108"/>
      <c r="T47" s="25"/>
      <c r="U47" s="25"/>
      <c r="V47" s="25"/>
      <c r="W47" s="25"/>
      <c r="X47" s="25"/>
      <c r="Y47" s="25"/>
      <c r="Z47" s="25"/>
      <c r="AA47" s="25"/>
      <c r="AB47" s="25"/>
      <c r="AC47" s="25"/>
      <c r="AD47" s="37"/>
      <c r="AE47" s="11"/>
      <c r="AF47" s="9"/>
      <c r="AG47" s="11"/>
      <c r="AH47" s="11"/>
      <c r="AI47" s="11"/>
      <c r="AJ47" s="11"/>
      <c r="AK47" s="9"/>
    </row>
    <row r="48" spans="1:37" ht="90.95" customHeight="1" thickBot="1" x14ac:dyDescent="0.3">
      <c r="A48" s="207" t="s">
        <v>102</v>
      </c>
      <c r="B48" s="207" t="s">
        <v>271</v>
      </c>
      <c r="C48" s="212" t="s">
        <v>309</v>
      </c>
      <c r="D48" s="207" t="s">
        <v>397</v>
      </c>
      <c r="E48" s="212" t="s">
        <v>117</v>
      </c>
      <c r="F48" s="224" t="s">
        <v>398</v>
      </c>
      <c r="G48" s="38">
        <v>5</v>
      </c>
      <c r="H48" s="38">
        <v>5</v>
      </c>
      <c r="I48" s="38">
        <v>5</v>
      </c>
      <c r="J48" s="38">
        <v>5</v>
      </c>
      <c r="K48" s="38">
        <v>5</v>
      </c>
      <c r="L48" s="38">
        <v>5</v>
      </c>
      <c r="M48" s="38">
        <v>5</v>
      </c>
      <c r="N48" s="38">
        <v>5</v>
      </c>
      <c r="O48" s="38">
        <v>5</v>
      </c>
      <c r="P48" s="38">
        <v>5</v>
      </c>
      <c r="Q48" s="25"/>
      <c r="R48" s="94" t="s">
        <v>399</v>
      </c>
      <c r="S48" s="108"/>
      <c r="T48" s="25"/>
      <c r="U48" s="25"/>
      <c r="V48" s="25"/>
      <c r="W48" s="25"/>
      <c r="X48" s="25"/>
      <c r="Y48" s="25"/>
      <c r="Z48" s="25"/>
      <c r="AA48" s="25"/>
      <c r="AB48" s="25"/>
      <c r="AC48" s="25"/>
      <c r="AD48" s="37"/>
      <c r="AE48" s="11"/>
      <c r="AF48" s="9"/>
      <c r="AG48" s="11"/>
      <c r="AH48" s="11"/>
      <c r="AI48" s="11"/>
      <c r="AJ48" s="11"/>
      <c r="AK48" s="9"/>
    </row>
    <row r="49" spans="1:37" ht="90.95" customHeight="1" thickBot="1" x14ac:dyDescent="0.3">
      <c r="A49" s="207" t="s">
        <v>102</v>
      </c>
      <c r="B49" s="207" t="s">
        <v>268</v>
      </c>
      <c r="C49" s="212" t="s">
        <v>312</v>
      </c>
      <c r="D49" s="207" t="s">
        <v>323</v>
      </c>
      <c r="E49" s="212" t="s">
        <v>117</v>
      </c>
      <c r="F49" s="224" t="s">
        <v>86</v>
      </c>
      <c r="G49" s="64"/>
      <c r="H49" s="64"/>
      <c r="I49" s="64"/>
      <c r="J49" s="64"/>
      <c r="K49" s="64"/>
      <c r="L49" s="64"/>
      <c r="M49" s="64"/>
      <c r="N49" s="64"/>
      <c r="O49" s="64"/>
      <c r="P49" s="64"/>
      <c r="Q49" s="25"/>
      <c r="R49" s="94" t="s">
        <v>400</v>
      </c>
      <c r="S49" s="108"/>
      <c r="T49" s="25"/>
      <c r="U49" s="25"/>
      <c r="V49" s="25"/>
      <c r="W49" s="25"/>
      <c r="X49" s="25"/>
      <c r="Y49" s="25"/>
      <c r="Z49" s="25"/>
      <c r="AA49" s="25"/>
      <c r="AB49" s="25"/>
      <c r="AC49" s="25"/>
      <c r="AD49" s="37"/>
      <c r="AE49" s="11"/>
      <c r="AF49" s="9"/>
      <c r="AG49" s="11"/>
      <c r="AH49" s="11"/>
      <c r="AI49" s="11"/>
      <c r="AJ49" s="11"/>
      <c r="AK49" s="9"/>
    </row>
    <row r="50" spans="1:37" ht="90.95" customHeight="1" thickBot="1" x14ac:dyDescent="0.3">
      <c r="A50" s="207" t="s">
        <v>102</v>
      </c>
      <c r="B50" s="207" t="s">
        <v>270</v>
      </c>
      <c r="C50" s="212" t="s">
        <v>312</v>
      </c>
      <c r="D50" s="207" t="s">
        <v>322</v>
      </c>
      <c r="E50" s="212" t="s">
        <v>117</v>
      </c>
      <c r="F50" s="224" t="s">
        <v>86</v>
      </c>
      <c r="G50" s="64"/>
      <c r="H50" s="64"/>
      <c r="I50" s="64"/>
      <c r="J50" s="64"/>
      <c r="K50" s="64"/>
      <c r="L50" s="64"/>
      <c r="M50" s="64"/>
      <c r="N50" s="64"/>
      <c r="O50" s="64"/>
      <c r="P50" s="64"/>
      <c r="Q50" s="25"/>
      <c r="R50" s="94" t="s">
        <v>401</v>
      </c>
      <c r="S50" s="108"/>
      <c r="T50" s="25"/>
      <c r="U50" s="25"/>
      <c r="V50" s="25"/>
      <c r="W50" s="25"/>
      <c r="X50" s="25"/>
      <c r="Y50" s="25"/>
      <c r="Z50" s="25"/>
      <c r="AA50" s="25"/>
      <c r="AB50" s="25"/>
      <c r="AC50" s="25"/>
      <c r="AD50" s="37"/>
      <c r="AE50" s="11"/>
      <c r="AF50" s="9"/>
      <c r="AG50" s="11"/>
      <c r="AH50" s="11"/>
      <c r="AI50" s="11"/>
      <c r="AJ50" s="11"/>
      <c r="AK50" s="9"/>
    </row>
    <row r="51" spans="1:37" ht="90.95" customHeight="1" thickBot="1" x14ac:dyDescent="0.3">
      <c r="A51" s="207" t="s">
        <v>102</v>
      </c>
      <c r="B51" s="207" t="s">
        <v>271</v>
      </c>
      <c r="C51" s="212" t="s">
        <v>312</v>
      </c>
      <c r="D51" s="207" t="s">
        <v>324</v>
      </c>
      <c r="E51" s="212" t="s">
        <v>117</v>
      </c>
      <c r="F51" s="224" t="s">
        <v>86</v>
      </c>
      <c r="G51" s="64"/>
      <c r="H51" s="64"/>
      <c r="I51" s="64"/>
      <c r="J51" s="64"/>
      <c r="K51" s="64"/>
      <c r="L51" s="64"/>
      <c r="M51" s="64"/>
      <c r="N51" s="64"/>
      <c r="O51" s="64"/>
      <c r="P51" s="64"/>
      <c r="Q51" s="25"/>
      <c r="R51" s="94" t="s">
        <v>402</v>
      </c>
      <c r="S51" s="108"/>
      <c r="T51" s="25"/>
      <c r="U51" s="25"/>
      <c r="V51" s="25"/>
      <c r="W51" s="25"/>
      <c r="X51" s="25"/>
      <c r="Y51" s="25"/>
      <c r="Z51" s="25"/>
      <c r="AA51" s="25"/>
      <c r="AB51" s="25"/>
      <c r="AC51" s="25"/>
      <c r="AD51" s="37"/>
      <c r="AE51" s="11"/>
      <c r="AF51" s="9"/>
      <c r="AG51" s="11"/>
      <c r="AH51" s="11"/>
      <c r="AI51" s="11"/>
      <c r="AJ51" s="11"/>
      <c r="AK51" s="9"/>
    </row>
  </sheetData>
  <mergeCells count="3">
    <mergeCell ref="AE16:AK16"/>
    <mergeCell ref="A16:R16"/>
    <mergeCell ref="S16:AD16"/>
  </mergeCells>
  <phoneticPr fontId="9" type="noConversion"/>
  <conditionalFormatting sqref="E12">
    <cfRule type="cellIs" dxfId="7" priority="1" operator="equal">
      <formula>"ERR"</formula>
    </cfRule>
    <cfRule type="cellIs" dxfId="6" priority="2" operator="equal">
      <formula>"OK"</formula>
    </cfRule>
  </conditionalFormatting>
  <dataValidations count="6">
    <dataValidation type="list" allowBlank="1" showInputMessage="1" showErrorMessage="1" sqref="AK21:AK31 AK19 AK33:AK51" xr:uid="{00000000-0002-0000-0300-000001000000}">
      <formula1>"Primary Data,Third Party Data,Secondary Data - Calculated based on actual data,Secondary Data - Based on assumptions,Secondary Data - Extrapolation,Other evidence"</formula1>
    </dataValidation>
    <dataValidation type="list" allowBlank="1" showInputMessage="1" showErrorMessage="1" sqref="AF21:AF31 AF19 AF33:AF51" xr:uid="{00000000-0002-0000-0300-000002000000}">
      <formula1>"Taken from data management platform,Internal control spreadsheet,Direct measurement,Estimated,Adoption of assumptions (please describe),Extrapolation (please describe),Sample (please describe),Other"</formula1>
    </dataValidation>
    <dataValidation type="decimal" allowBlank="1" showInputMessage="1" showErrorMessage="1" error="Please insert a value between 0 and 1." sqref="G49:P51" xr:uid="{00000000-0002-0000-0300-000004000000}">
      <formula1>0</formula1>
      <formula2>1</formula2>
    </dataValidation>
    <dataValidation type="whole" operator="greaterThanOrEqual" allowBlank="1" showInputMessage="1" showErrorMessage="1" error="Please insert a whole value greater than or equal to 1." sqref="H40:P40 G43:P48" xr:uid="{00000000-0002-0000-0300-000005000000}">
      <formula1>1</formula1>
    </dataValidation>
    <dataValidation type="list" allowBlank="1" showInputMessage="1" showErrorMessage="1" sqref="F31" xr:uid="{4AC9D310-A052-4104-A257-54B9A4E52FDA}">
      <formula1>"MWh,kWh,GJ,MJ,cubic meter,ton,kg,TJ"</formula1>
    </dataValidation>
    <dataValidation allowBlank="1" showInputMessage="1" showErrorMessage="1" error="Please insert a value between 0 and 1." sqref="F33:F51" xr:uid="{6C3D4791-47B6-4E66-85A5-45F08C24028A}"/>
  </dataValidations>
  <pageMargins left="0.7" right="0.7" top="0.75" bottom="0.75" header="0.3" footer="0.3"/>
  <pageSetup paperSize="9" orientation="portrait" r:id="rId1"/>
  <ignoredErrors>
    <ignoredError sqref="U22:AC22" formula="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AK87"/>
  <sheetViews>
    <sheetView zoomScaleNormal="100" workbookViewId="0"/>
  </sheetViews>
  <sheetFormatPr defaultColWidth="9.28515625" defaultRowHeight="12.75" x14ac:dyDescent="0.25"/>
  <cols>
    <col min="1" max="1" width="14.5703125" style="51" customWidth="1"/>
    <col min="2" max="2" width="18.42578125" style="51" customWidth="1"/>
    <col min="3" max="3" width="19.42578125" style="51" customWidth="1"/>
    <col min="4" max="4" width="35.5703125" style="51" customWidth="1"/>
    <col min="5" max="5" width="13.7109375" style="51" customWidth="1"/>
    <col min="6" max="17" width="12.85546875" style="51" customWidth="1"/>
    <col min="18" max="18" width="39" style="51" customWidth="1"/>
    <col min="19" max="19" width="13.140625" style="100" customWidth="1"/>
    <col min="20" max="29" width="14.7109375" style="51" customWidth="1"/>
    <col min="30" max="30" width="13.140625" style="51" customWidth="1"/>
    <col min="31" max="37" width="22.85546875" style="51" customWidth="1"/>
    <col min="38" max="16384" width="9.28515625" style="51"/>
  </cols>
  <sheetData>
    <row r="1" spans="1:37" ht="15" x14ac:dyDescent="0.25">
      <c r="A1" s="91" t="s">
        <v>375</v>
      </c>
      <c r="B1" s="49"/>
      <c r="C1" s="50"/>
    </row>
    <row r="2" spans="1:37" s="92" customFormat="1" ht="15" customHeight="1" x14ac:dyDescent="0.25">
      <c r="A2" s="52" t="s">
        <v>374</v>
      </c>
      <c r="S2" s="109"/>
    </row>
    <row r="3" spans="1:37" ht="13.5" thickBot="1" x14ac:dyDescent="0.3">
      <c r="A3" s="52"/>
      <c r="B3" s="52"/>
    </row>
    <row r="4" spans="1:37" ht="15.75" thickBot="1" x14ac:dyDescent="0.3">
      <c r="A4" s="53" t="s">
        <v>35</v>
      </c>
      <c r="B4" s="53"/>
      <c r="C4" s="53" t="s">
        <v>36</v>
      </c>
      <c r="D4" s="16" t="s">
        <v>371</v>
      </c>
      <c r="E4" s="92"/>
      <c r="G4" s="54"/>
    </row>
    <row r="5" spans="1:37" ht="15.95" customHeight="1" thickBot="1" x14ac:dyDescent="0.3">
      <c r="A5" s="55" t="s">
        <v>325</v>
      </c>
      <c r="B5" s="55"/>
      <c r="C5" s="56">
        <f t="shared" ref="C5:C11" si="0">SUMIF($A$21:$A$87,A5,$AD$21:$AD$87)</f>
        <v>21006.18</v>
      </c>
      <c r="D5" s="87"/>
      <c r="E5" s="92"/>
    </row>
    <row r="6" spans="1:37" ht="16.5" thickBot="1" x14ac:dyDescent="0.3">
      <c r="A6" s="55" t="s">
        <v>326</v>
      </c>
      <c r="B6" s="55"/>
      <c r="C6" s="56">
        <f t="shared" si="0"/>
        <v>60003.847500000003</v>
      </c>
      <c r="D6" s="87"/>
      <c r="E6" s="92"/>
    </row>
    <row r="7" spans="1:37" ht="16.5" thickBot="1" x14ac:dyDescent="0.3">
      <c r="A7" s="55" t="s">
        <v>327</v>
      </c>
      <c r="B7" s="55"/>
      <c r="C7" s="56">
        <f t="shared" si="0"/>
        <v>0</v>
      </c>
      <c r="D7" s="87"/>
      <c r="E7" s="92"/>
    </row>
    <row r="8" spans="1:37" ht="16.5" thickBot="1" x14ac:dyDescent="0.3">
      <c r="A8" s="55" t="s">
        <v>328</v>
      </c>
      <c r="B8" s="55"/>
      <c r="C8" s="56">
        <f t="shared" si="0"/>
        <v>0</v>
      </c>
      <c r="D8" s="87"/>
      <c r="E8" s="92"/>
    </row>
    <row r="9" spans="1:37" ht="16.5" thickBot="1" x14ac:dyDescent="0.3">
      <c r="A9" s="55" t="s">
        <v>344</v>
      </c>
      <c r="B9" s="55"/>
      <c r="C9" s="56">
        <f t="shared" si="0"/>
        <v>0</v>
      </c>
      <c r="D9" s="87"/>
      <c r="E9" s="92"/>
    </row>
    <row r="10" spans="1:37" ht="16.5" thickBot="1" x14ac:dyDescent="0.3">
      <c r="A10" s="55" t="s">
        <v>345</v>
      </c>
      <c r="B10" s="55"/>
      <c r="C10" s="56">
        <f t="shared" si="0"/>
        <v>0</v>
      </c>
      <c r="D10" s="87"/>
      <c r="E10" s="92"/>
    </row>
    <row r="11" spans="1:37" ht="16.5" thickBot="1" x14ac:dyDescent="0.3">
      <c r="A11" s="55" t="s">
        <v>346</v>
      </c>
      <c r="B11" s="55"/>
      <c r="C11" s="56">
        <f t="shared" si="0"/>
        <v>0</v>
      </c>
      <c r="D11" s="87"/>
    </row>
    <row r="12" spans="1:37" ht="24.75" thickBot="1" x14ac:dyDescent="0.3">
      <c r="A12" s="57" t="s">
        <v>37</v>
      </c>
      <c r="B12" s="57"/>
      <c r="C12" s="58">
        <f>SUM(C5:C11)</f>
        <v>81010.027499999997</v>
      </c>
      <c r="D12" s="87" t="s">
        <v>372</v>
      </c>
      <c r="E12" s="88" t="str">
        <f>+ IF(AND(C12=AD19,C12=SUM(T19:AC19)),"OK","ERR")</f>
        <v>OK</v>
      </c>
    </row>
    <row r="13" spans="1:37" ht="15" x14ac:dyDescent="0.25">
      <c r="A13" s="93"/>
      <c r="B13" s="93"/>
    </row>
    <row r="14" spans="1:37" x14ac:dyDescent="0.25">
      <c r="A14" s="49" t="s">
        <v>103</v>
      </c>
      <c r="B14" s="49"/>
      <c r="C14" s="50"/>
      <c r="D14" s="50"/>
      <c r="E14" s="50"/>
      <c r="F14" s="50"/>
      <c r="G14" s="50"/>
      <c r="H14" s="50"/>
      <c r="I14" s="50"/>
      <c r="J14" s="50"/>
      <c r="K14" s="50"/>
      <c r="L14" s="50"/>
      <c r="M14" s="50"/>
      <c r="N14" s="50"/>
      <c r="O14" s="50"/>
      <c r="P14" s="50"/>
      <c r="Q14" s="50"/>
      <c r="R14" s="50"/>
      <c r="S14" s="101"/>
      <c r="T14" s="50"/>
      <c r="U14" s="50"/>
      <c r="V14" s="50"/>
      <c r="W14" s="50"/>
      <c r="X14" s="50"/>
      <c r="Y14" s="50"/>
      <c r="Z14" s="50"/>
      <c r="AA14" s="50"/>
      <c r="AB14" s="50"/>
      <c r="AC14" s="50"/>
      <c r="AD14" s="50"/>
      <c r="AE14" s="50"/>
      <c r="AF14" s="50"/>
      <c r="AG14" s="50"/>
      <c r="AH14" s="50"/>
      <c r="AI14" s="50"/>
      <c r="AJ14" s="50"/>
      <c r="AK14" s="50"/>
    </row>
    <row r="15" spans="1:37" ht="13.5" thickBot="1" x14ac:dyDescent="0.3">
      <c r="A15" s="59"/>
      <c r="B15" s="59"/>
    </row>
    <row r="16" spans="1:37" s="48" customFormat="1" ht="26.25" customHeight="1" thickBot="1" x14ac:dyDescent="0.3">
      <c r="A16" s="316" t="s">
        <v>38</v>
      </c>
      <c r="B16" s="317"/>
      <c r="C16" s="317"/>
      <c r="D16" s="317"/>
      <c r="E16" s="317"/>
      <c r="F16" s="317"/>
      <c r="G16" s="317"/>
      <c r="H16" s="317"/>
      <c r="I16" s="317"/>
      <c r="J16" s="317"/>
      <c r="K16" s="317"/>
      <c r="L16" s="317"/>
      <c r="M16" s="317"/>
      <c r="N16" s="317"/>
      <c r="O16" s="317"/>
      <c r="P16" s="317"/>
      <c r="Q16" s="317"/>
      <c r="R16" s="318"/>
      <c r="S16" s="319" t="s">
        <v>39</v>
      </c>
      <c r="T16" s="320"/>
      <c r="U16" s="320"/>
      <c r="V16" s="320"/>
      <c r="W16" s="320"/>
      <c r="X16" s="320"/>
      <c r="Y16" s="320"/>
      <c r="Z16" s="320"/>
      <c r="AA16" s="320"/>
      <c r="AB16" s="320"/>
      <c r="AC16" s="320"/>
      <c r="AD16" s="320"/>
      <c r="AE16" s="315" t="s">
        <v>40</v>
      </c>
      <c r="AF16" s="315"/>
      <c r="AG16" s="315"/>
      <c r="AH16" s="315"/>
      <c r="AI16" s="315"/>
      <c r="AJ16" s="315"/>
      <c r="AK16" s="315"/>
    </row>
    <row r="17" spans="1:37" s="48" customFormat="1" ht="61.5" customHeight="1" thickBot="1" x14ac:dyDescent="0.3">
      <c r="A17" s="6" t="s">
        <v>41</v>
      </c>
      <c r="B17" s="12" t="s">
        <v>267</v>
      </c>
      <c r="C17" s="6" t="s">
        <v>42</v>
      </c>
      <c r="D17" s="6" t="s">
        <v>32</v>
      </c>
      <c r="E17" s="12" t="s">
        <v>292</v>
      </c>
      <c r="F17" s="6" t="s">
        <v>65</v>
      </c>
      <c r="G17" s="6" t="s">
        <v>44</v>
      </c>
      <c r="H17" s="6" t="s">
        <v>45</v>
      </c>
      <c r="I17" s="6" t="s">
        <v>46</v>
      </c>
      <c r="J17" s="6" t="s">
        <v>47</v>
      </c>
      <c r="K17" s="6" t="s">
        <v>48</v>
      </c>
      <c r="L17" s="6" t="s">
        <v>49</v>
      </c>
      <c r="M17" s="6" t="s">
        <v>50</v>
      </c>
      <c r="N17" s="6" t="s">
        <v>51</v>
      </c>
      <c r="O17" s="6" t="s">
        <v>52</v>
      </c>
      <c r="P17" s="6" t="s">
        <v>53</v>
      </c>
      <c r="Q17" s="6" t="s">
        <v>92</v>
      </c>
      <c r="R17" s="6" t="s">
        <v>54</v>
      </c>
      <c r="S17" s="102" t="s">
        <v>66</v>
      </c>
      <c r="T17" s="6" t="s">
        <v>376</v>
      </c>
      <c r="U17" s="6" t="s">
        <v>377</v>
      </c>
      <c r="V17" s="6" t="s">
        <v>378</v>
      </c>
      <c r="W17" s="6" t="s">
        <v>379</v>
      </c>
      <c r="X17" s="6" t="s">
        <v>380</v>
      </c>
      <c r="Y17" s="6" t="s">
        <v>381</v>
      </c>
      <c r="Z17" s="6" t="s">
        <v>382</v>
      </c>
      <c r="AA17" s="6" t="s">
        <v>383</v>
      </c>
      <c r="AB17" s="6" t="s">
        <v>384</v>
      </c>
      <c r="AC17" s="6" t="s">
        <v>385</v>
      </c>
      <c r="AD17" s="6" t="s">
        <v>56</v>
      </c>
      <c r="AE17" s="16" t="s">
        <v>57</v>
      </c>
      <c r="AF17" s="6" t="s">
        <v>58</v>
      </c>
      <c r="AG17" s="6" t="s">
        <v>59</v>
      </c>
      <c r="AH17" s="6" t="s">
        <v>60</v>
      </c>
      <c r="AI17" s="6" t="s">
        <v>61</v>
      </c>
      <c r="AJ17" s="6" t="s">
        <v>62</v>
      </c>
      <c r="AK17" s="6" t="s">
        <v>63</v>
      </c>
    </row>
    <row r="18" spans="1:37" s="84" customFormat="1" ht="15.75" thickBot="1" x14ac:dyDescent="0.3">
      <c r="A18" s="35" t="s">
        <v>118</v>
      </c>
      <c r="B18" s="225"/>
      <c r="C18" s="78"/>
      <c r="D18" s="78"/>
      <c r="E18" s="78"/>
      <c r="F18" s="78"/>
      <c r="G18" s="78"/>
      <c r="H18" s="78"/>
      <c r="I18" s="78"/>
      <c r="J18" s="78"/>
      <c r="K18" s="78"/>
      <c r="L18" s="78"/>
      <c r="M18" s="78"/>
      <c r="N18" s="78"/>
      <c r="O18" s="78"/>
      <c r="P18" s="78"/>
      <c r="Q18" s="78"/>
      <c r="R18" s="78"/>
      <c r="S18" s="110"/>
      <c r="T18" s="78"/>
      <c r="U18" s="78"/>
      <c r="V18" s="78"/>
      <c r="W18" s="78"/>
      <c r="X18" s="78"/>
      <c r="Y18" s="78"/>
      <c r="Z18" s="78"/>
      <c r="AA18" s="78"/>
      <c r="AB18" s="78"/>
      <c r="AC18" s="78"/>
      <c r="AD18" s="78"/>
      <c r="AE18" s="78"/>
      <c r="AF18" s="78"/>
      <c r="AG18" s="78"/>
      <c r="AH18" s="78"/>
      <c r="AI18" s="78"/>
      <c r="AJ18" s="78"/>
      <c r="AK18" s="78"/>
    </row>
    <row r="19" spans="1:37" s="48" customFormat="1" ht="61.5" customHeight="1" thickBot="1" x14ac:dyDescent="0.3">
      <c r="A19" s="44" t="s">
        <v>119</v>
      </c>
      <c r="B19" s="207" t="s">
        <v>386</v>
      </c>
      <c r="C19" s="45"/>
      <c r="D19" s="45"/>
      <c r="E19" s="45"/>
      <c r="F19" s="45"/>
      <c r="G19" s="45"/>
      <c r="H19" s="45"/>
      <c r="I19" s="45"/>
      <c r="J19" s="45"/>
      <c r="K19" s="45"/>
      <c r="L19" s="45"/>
      <c r="M19" s="45"/>
      <c r="N19" s="45"/>
      <c r="O19" s="45"/>
      <c r="P19" s="45"/>
      <c r="Q19" s="45"/>
      <c r="R19" s="46" t="s">
        <v>113</v>
      </c>
      <c r="S19" s="111"/>
      <c r="T19" s="204">
        <f t="shared" ref="T19:AC19" si="1">SUM(T21:T87)</f>
        <v>8101.0027500000006</v>
      </c>
      <c r="U19" s="204">
        <f t="shared" si="1"/>
        <v>8101.0027500000006</v>
      </c>
      <c r="V19" s="204">
        <f t="shared" si="1"/>
        <v>8101.0027500000006</v>
      </c>
      <c r="W19" s="204">
        <f t="shared" si="1"/>
        <v>8101.0027500000006</v>
      </c>
      <c r="X19" s="204">
        <f t="shared" si="1"/>
        <v>8101.0027500000006</v>
      </c>
      <c r="Y19" s="204">
        <f t="shared" si="1"/>
        <v>8101.0027500000006</v>
      </c>
      <c r="Z19" s="204">
        <f t="shared" si="1"/>
        <v>8101.0027500000006</v>
      </c>
      <c r="AA19" s="204">
        <f t="shared" si="1"/>
        <v>8101.0027500000006</v>
      </c>
      <c r="AB19" s="204">
        <f t="shared" si="1"/>
        <v>8101.0027500000006</v>
      </c>
      <c r="AC19" s="204">
        <f t="shared" si="1"/>
        <v>8101.0027500000006</v>
      </c>
      <c r="AD19" s="204">
        <f>+ SUM(T19:AC19)</f>
        <v>81010.027500000011</v>
      </c>
      <c r="AE19" s="46"/>
      <c r="AF19" s="9"/>
      <c r="AG19" s="11"/>
      <c r="AH19" s="11"/>
      <c r="AI19" s="11"/>
      <c r="AJ19" s="11"/>
      <c r="AK19" s="9"/>
    </row>
    <row r="20" spans="1:37" ht="15.75" thickBot="1" x14ac:dyDescent="0.3">
      <c r="A20" s="80" t="s">
        <v>263</v>
      </c>
      <c r="B20" s="225"/>
      <c r="C20" s="31"/>
      <c r="D20" s="31"/>
      <c r="E20" s="31"/>
      <c r="F20" s="31"/>
      <c r="G20" s="31"/>
      <c r="H20" s="31"/>
      <c r="I20" s="31"/>
      <c r="J20" s="31"/>
      <c r="K20" s="31"/>
      <c r="L20" s="31"/>
      <c r="M20" s="31"/>
      <c r="N20" s="31"/>
      <c r="O20" s="31"/>
      <c r="P20" s="31"/>
      <c r="Q20" s="34"/>
      <c r="R20" s="31"/>
      <c r="S20" s="112"/>
      <c r="T20" s="33"/>
      <c r="U20" s="34"/>
      <c r="V20" s="34"/>
      <c r="W20" s="34"/>
      <c r="X20" s="34"/>
      <c r="Y20" s="34"/>
      <c r="Z20" s="34"/>
      <c r="AA20" s="34"/>
      <c r="AB20" s="34"/>
      <c r="AC20" s="34"/>
      <c r="AD20" s="34"/>
      <c r="AE20" s="32"/>
      <c r="AF20" s="32"/>
      <c r="AG20" s="32"/>
      <c r="AH20" s="32"/>
      <c r="AI20" s="31"/>
      <c r="AJ20" s="31"/>
      <c r="AK20" s="32"/>
    </row>
    <row r="21" spans="1:37" ht="54.6" customHeight="1" thickBot="1" x14ac:dyDescent="0.3">
      <c r="A21" s="207" t="s">
        <v>325</v>
      </c>
      <c r="B21" s="207" t="s">
        <v>268</v>
      </c>
      <c r="C21" s="226" t="s">
        <v>329</v>
      </c>
      <c r="D21" s="207" t="s">
        <v>336</v>
      </c>
      <c r="E21" s="227" t="s">
        <v>105</v>
      </c>
      <c r="F21" s="228" t="s">
        <v>281</v>
      </c>
      <c r="G21" s="61">
        <f>(1-Assumptions!$B$18)*Assumptions!$B$19*Assumptions!$B$21*Assumptions!$B$22</f>
        <v>28.800000000000004</v>
      </c>
      <c r="H21" s="61">
        <f>(1-Assumptions!$B$18)*Assumptions!$B$19*Assumptions!$B$21*Assumptions!$B$22</f>
        <v>28.800000000000004</v>
      </c>
      <c r="I21" s="61">
        <f>(1-Assumptions!$B$18)*Assumptions!$B$19*Assumptions!$B$21*Assumptions!$B$22</f>
        <v>28.800000000000004</v>
      </c>
      <c r="J21" s="61">
        <f>(1-Assumptions!$B$18)*Assumptions!$B$19*Assumptions!$B$21*Assumptions!$B$22</f>
        <v>28.800000000000004</v>
      </c>
      <c r="K21" s="61">
        <f>(1-Assumptions!$B$18)*Assumptions!$B$19*Assumptions!$B$21*Assumptions!$B$22</f>
        <v>28.800000000000004</v>
      </c>
      <c r="L21" s="61">
        <f>(1-Assumptions!$B$18)*Assumptions!$B$19*Assumptions!$B$21*Assumptions!$B$22</f>
        <v>28.800000000000004</v>
      </c>
      <c r="M21" s="61">
        <f>(1-Assumptions!$B$18)*Assumptions!$B$19*Assumptions!$B$21*Assumptions!$B$22</f>
        <v>28.800000000000004</v>
      </c>
      <c r="N21" s="61">
        <f>(1-Assumptions!$B$18)*Assumptions!$B$19*Assumptions!$B$21*Assumptions!$B$22</f>
        <v>28.800000000000004</v>
      </c>
      <c r="O21" s="61">
        <f>(1-Assumptions!$B$18)*Assumptions!$B$19*Assumptions!$B$21*Assumptions!$B$22</f>
        <v>28.800000000000004</v>
      </c>
      <c r="P21" s="61">
        <f>(1-Assumptions!$B$18)*Assumptions!$B$19*Assumptions!$B$21*Assumptions!$B$22</f>
        <v>28.800000000000004</v>
      </c>
      <c r="Q21" s="40">
        <f t="shared" ref="Q21:Q50" si="2">SUM(G21:P21)</f>
        <v>288.00000000000006</v>
      </c>
      <c r="R21" s="62"/>
      <c r="S21" s="106">
        <f>'Conversion factors MOB'!B7</f>
        <v>72</v>
      </c>
      <c r="T21" s="40">
        <f>G21*$S21</f>
        <v>2073.6000000000004</v>
      </c>
      <c r="U21" s="40">
        <f t="shared" ref="U21:AC21" si="3">H21*$S21</f>
        <v>2073.6000000000004</v>
      </c>
      <c r="V21" s="40">
        <f t="shared" si="3"/>
        <v>2073.6000000000004</v>
      </c>
      <c r="W21" s="40">
        <f t="shared" si="3"/>
        <v>2073.6000000000004</v>
      </c>
      <c r="X21" s="40">
        <f>K21*$S21</f>
        <v>2073.6000000000004</v>
      </c>
      <c r="Y21" s="40">
        <f t="shared" si="3"/>
        <v>2073.6000000000004</v>
      </c>
      <c r="Z21" s="40">
        <f t="shared" si="3"/>
        <v>2073.6000000000004</v>
      </c>
      <c r="AA21" s="40">
        <f t="shared" si="3"/>
        <v>2073.6000000000004</v>
      </c>
      <c r="AB21" s="40">
        <f t="shared" si="3"/>
        <v>2073.6000000000004</v>
      </c>
      <c r="AC21" s="40">
        <f t="shared" si="3"/>
        <v>2073.6000000000004</v>
      </c>
      <c r="AD21" s="40">
        <f>SUM(T21:AC21)</f>
        <v>20736</v>
      </c>
      <c r="AE21" s="62"/>
      <c r="AF21" s="60"/>
      <c r="AG21" s="62"/>
      <c r="AH21" s="62"/>
      <c r="AI21" s="62"/>
      <c r="AJ21" s="62"/>
      <c r="AK21" s="60" t="s">
        <v>64</v>
      </c>
    </row>
    <row r="22" spans="1:37" ht="54.6" customHeight="1" thickBot="1" x14ac:dyDescent="0.3">
      <c r="A22" s="207" t="s">
        <v>325</v>
      </c>
      <c r="B22" s="207" t="s">
        <v>268</v>
      </c>
      <c r="C22" s="226" t="s">
        <v>329</v>
      </c>
      <c r="D22" s="207" t="s">
        <v>336</v>
      </c>
      <c r="E22" s="227" t="s">
        <v>106</v>
      </c>
      <c r="F22" s="228" t="s">
        <v>281</v>
      </c>
      <c r="G22" s="61"/>
      <c r="H22" s="61"/>
      <c r="I22" s="61"/>
      <c r="J22" s="61"/>
      <c r="K22" s="61"/>
      <c r="L22" s="61"/>
      <c r="M22" s="61"/>
      <c r="N22" s="61"/>
      <c r="O22" s="61"/>
      <c r="P22" s="61"/>
      <c r="Q22" s="40">
        <f t="shared" si="2"/>
        <v>0</v>
      </c>
      <c r="R22" s="62"/>
      <c r="S22" s="106">
        <f>'Conversion factors MOB'!B9</f>
        <v>70.5</v>
      </c>
      <c r="T22" s="40">
        <f>G22*$S22</f>
        <v>0</v>
      </c>
      <c r="U22" s="40">
        <f t="shared" ref="U22" si="4">H22*$S22</f>
        <v>0</v>
      </c>
      <c r="V22" s="40">
        <f t="shared" ref="V22" si="5">I22*$S22</f>
        <v>0</v>
      </c>
      <c r="W22" s="40">
        <f t="shared" ref="W22" si="6">J22*$S22</f>
        <v>0</v>
      </c>
      <c r="X22" s="40">
        <f t="shared" ref="X22" si="7">K22*$S22</f>
        <v>0</v>
      </c>
      <c r="Y22" s="40">
        <f t="shared" ref="Y22" si="8">L22*$S22</f>
        <v>0</v>
      </c>
      <c r="Z22" s="40">
        <f t="shared" ref="Z22" si="9">M22*$S22</f>
        <v>0</v>
      </c>
      <c r="AA22" s="40">
        <f t="shared" ref="AA22" si="10">N22*$S22</f>
        <v>0</v>
      </c>
      <c r="AB22" s="40">
        <f t="shared" ref="AB22" si="11">O22*$S22</f>
        <v>0</v>
      </c>
      <c r="AC22" s="40">
        <f t="shared" ref="AC22" si="12">P22*$S22</f>
        <v>0</v>
      </c>
      <c r="AD22" s="40">
        <f>SUM(T22:AC22)</f>
        <v>0</v>
      </c>
      <c r="AE22" s="62"/>
      <c r="AF22" s="60"/>
      <c r="AG22" s="62"/>
      <c r="AH22" s="62"/>
      <c r="AI22" s="62"/>
      <c r="AJ22" s="62"/>
      <c r="AK22" s="60"/>
    </row>
    <row r="23" spans="1:37" ht="54.6" customHeight="1" thickBot="1" x14ac:dyDescent="0.3">
      <c r="A23" s="207" t="s">
        <v>325</v>
      </c>
      <c r="B23" s="207" t="s">
        <v>268</v>
      </c>
      <c r="C23" s="226" t="s">
        <v>329</v>
      </c>
      <c r="D23" s="207" t="s">
        <v>336</v>
      </c>
      <c r="E23" s="227" t="s">
        <v>296</v>
      </c>
      <c r="F23" s="228" t="s">
        <v>281</v>
      </c>
      <c r="G23" s="61"/>
      <c r="H23" s="61"/>
      <c r="I23" s="61"/>
      <c r="J23" s="61"/>
      <c r="K23" s="61"/>
      <c r="L23" s="61"/>
      <c r="M23" s="61"/>
      <c r="N23" s="61"/>
      <c r="O23" s="61"/>
      <c r="P23" s="61"/>
      <c r="Q23" s="40">
        <f t="shared" si="2"/>
        <v>0</v>
      </c>
      <c r="R23" s="62"/>
      <c r="S23" s="39">
        <f>'Conversion factors MOB'!B16</f>
        <v>0</v>
      </c>
      <c r="T23" s="40">
        <f>G23*$S23</f>
        <v>0</v>
      </c>
      <c r="U23" s="40">
        <f t="shared" ref="U23:AC23" si="13">H23*$S23</f>
        <v>0</v>
      </c>
      <c r="V23" s="40">
        <f t="shared" si="13"/>
        <v>0</v>
      </c>
      <c r="W23" s="40">
        <f t="shared" si="13"/>
        <v>0</v>
      </c>
      <c r="X23" s="40">
        <f t="shared" si="13"/>
        <v>0</v>
      </c>
      <c r="Y23" s="40">
        <f t="shared" si="13"/>
        <v>0</v>
      </c>
      <c r="Z23" s="40">
        <f t="shared" si="13"/>
        <v>0</v>
      </c>
      <c r="AA23" s="40">
        <f t="shared" si="13"/>
        <v>0</v>
      </c>
      <c r="AB23" s="40">
        <f t="shared" si="13"/>
        <v>0</v>
      </c>
      <c r="AC23" s="40">
        <f t="shared" si="13"/>
        <v>0</v>
      </c>
      <c r="AD23" s="40">
        <f t="shared" ref="AD23:AD51" si="14">SUM(T23:AC23)</f>
        <v>0</v>
      </c>
      <c r="AE23" s="62"/>
      <c r="AF23" s="60"/>
      <c r="AG23" s="62"/>
      <c r="AH23" s="62"/>
      <c r="AI23" s="62"/>
      <c r="AJ23" s="62"/>
      <c r="AK23" s="60"/>
    </row>
    <row r="24" spans="1:37" ht="54.6" customHeight="1" thickBot="1" x14ac:dyDescent="0.3">
      <c r="A24" s="207" t="s">
        <v>325</v>
      </c>
      <c r="B24" s="207" t="s">
        <v>268</v>
      </c>
      <c r="C24" s="226" t="s">
        <v>329</v>
      </c>
      <c r="D24" s="207" t="s">
        <v>336</v>
      </c>
      <c r="E24" s="227" t="s">
        <v>356</v>
      </c>
      <c r="F24" s="228" t="s">
        <v>281</v>
      </c>
      <c r="G24" s="61"/>
      <c r="H24" s="61"/>
      <c r="I24" s="61"/>
      <c r="J24" s="61"/>
      <c r="K24" s="61"/>
      <c r="L24" s="61"/>
      <c r="M24" s="61"/>
      <c r="N24" s="61"/>
      <c r="O24" s="61"/>
      <c r="P24" s="61"/>
      <c r="Q24" s="40">
        <f t="shared" si="2"/>
        <v>0</v>
      </c>
      <c r="R24" s="62"/>
      <c r="S24" s="39">
        <f>'Conversion factors MOB'!B15</f>
        <v>0</v>
      </c>
      <c r="T24" s="40">
        <f t="shared" ref="T24:T28" si="15">G24*$S24</f>
        <v>0</v>
      </c>
      <c r="U24" s="40">
        <f t="shared" ref="U24:U28" si="16">H24*$S24</f>
        <v>0</v>
      </c>
      <c r="V24" s="40">
        <f>I24*$S24</f>
        <v>0</v>
      </c>
      <c r="W24" s="40">
        <f t="shared" ref="W24:W28" si="17">J24*$S24</f>
        <v>0</v>
      </c>
      <c r="X24" s="40">
        <f t="shared" ref="X24:X28" si="18">K24*$S24</f>
        <v>0</v>
      </c>
      <c r="Y24" s="40">
        <f t="shared" ref="Y24:Y27" si="19">L24*$S24</f>
        <v>0</v>
      </c>
      <c r="Z24" s="40">
        <f t="shared" ref="Z24:Z28" si="20">M24*$S24</f>
        <v>0</v>
      </c>
      <c r="AA24" s="40">
        <f t="shared" ref="AA24:AA28" si="21">N24*$S24</f>
        <v>0</v>
      </c>
      <c r="AB24" s="40">
        <f t="shared" ref="AB24:AB28" si="22">O24*$S24</f>
        <v>0</v>
      </c>
      <c r="AC24" s="40">
        <f t="shared" ref="AC24:AC28" si="23">P24*$S24</f>
        <v>0</v>
      </c>
      <c r="AD24" s="40">
        <f>SUM(T24:AC24)</f>
        <v>0</v>
      </c>
      <c r="AE24" s="62"/>
      <c r="AF24" s="60"/>
      <c r="AG24" s="62"/>
      <c r="AH24" s="62"/>
      <c r="AI24" s="62"/>
      <c r="AJ24" s="62"/>
      <c r="AK24" s="60"/>
    </row>
    <row r="25" spans="1:37" ht="54.6" customHeight="1" thickBot="1" x14ac:dyDescent="0.3">
      <c r="A25" s="207" t="s">
        <v>325</v>
      </c>
      <c r="B25" s="207" t="s">
        <v>268</v>
      </c>
      <c r="C25" s="226" t="s">
        <v>329</v>
      </c>
      <c r="D25" s="207" t="s">
        <v>336</v>
      </c>
      <c r="E25" s="227" t="s">
        <v>412</v>
      </c>
      <c r="F25" s="228" t="s">
        <v>281</v>
      </c>
      <c r="G25" s="61">
        <f>Assumptions!$B$18*Assumptions!$B$19*Assumptions!$B$21*Assumptions!$B$22</f>
        <v>28.800000000000004</v>
      </c>
      <c r="H25" s="61">
        <f>Assumptions!$B$18*Assumptions!$B$19*Assumptions!$B$21*Assumptions!$B$22</f>
        <v>28.800000000000004</v>
      </c>
      <c r="I25" s="61">
        <f>Assumptions!$B$18*Assumptions!$B$19*Assumptions!$B$21*Assumptions!$B$22</f>
        <v>28.800000000000004</v>
      </c>
      <c r="J25" s="61">
        <f>Assumptions!$B$18*Assumptions!$B$19*Assumptions!$B$21*Assumptions!$B$22</f>
        <v>28.800000000000004</v>
      </c>
      <c r="K25" s="61">
        <f>Assumptions!$B$18*Assumptions!$B$19*Assumptions!$B$21*Assumptions!$B$22</f>
        <v>28.800000000000004</v>
      </c>
      <c r="L25" s="61">
        <f>Assumptions!$B$18*Assumptions!$B$19*Assumptions!$B$21*Assumptions!$B$22</f>
        <v>28.800000000000004</v>
      </c>
      <c r="M25" s="61">
        <f>Assumptions!$B$18*Assumptions!$B$19*Assumptions!$B$21*Assumptions!$B$22</f>
        <v>28.800000000000004</v>
      </c>
      <c r="N25" s="61">
        <f>Assumptions!$B$18*Assumptions!$B$19*Assumptions!$B$21*Assumptions!$B$22</f>
        <v>28.800000000000004</v>
      </c>
      <c r="O25" s="61">
        <f>Assumptions!$B$18*Assumptions!$B$19*Assumptions!$B$21*Assumptions!$B$22</f>
        <v>28.800000000000004</v>
      </c>
      <c r="P25" s="61">
        <f>Assumptions!$B$18*Assumptions!$B$19*Assumptions!$B$21*Assumptions!$B$22</f>
        <v>28.800000000000004</v>
      </c>
      <c r="Q25" s="40">
        <f t="shared" si="2"/>
        <v>288.00000000000006</v>
      </c>
      <c r="R25" s="62"/>
      <c r="S25" s="39">
        <f>'Conversion factors MOB'!B14</f>
        <v>0.7</v>
      </c>
      <c r="T25" s="40">
        <f>G25*$S25</f>
        <v>20.16</v>
      </c>
      <c r="U25" s="40">
        <f t="shared" si="16"/>
        <v>20.16</v>
      </c>
      <c r="V25" s="40">
        <f t="shared" ref="V25:V27" si="24">I25*$S25</f>
        <v>20.16</v>
      </c>
      <c r="W25" s="40">
        <f t="shared" si="17"/>
        <v>20.16</v>
      </c>
      <c r="X25" s="40">
        <f t="shared" si="18"/>
        <v>20.16</v>
      </c>
      <c r="Y25" s="40">
        <f t="shared" si="19"/>
        <v>20.16</v>
      </c>
      <c r="Z25" s="40">
        <f t="shared" si="20"/>
        <v>20.16</v>
      </c>
      <c r="AA25" s="40">
        <f t="shared" si="21"/>
        <v>20.16</v>
      </c>
      <c r="AB25" s="40">
        <f t="shared" si="22"/>
        <v>20.16</v>
      </c>
      <c r="AC25" s="40">
        <f t="shared" si="23"/>
        <v>20.16</v>
      </c>
      <c r="AD25" s="40">
        <f t="shared" ref="AD25:AD27" si="25">SUM(T25:AC25)</f>
        <v>201.6</v>
      </c>
      <c r="AE25" s="62"/>
      <c r="AF25" s="60"/>
      <c r="AG25" s="62"/>
      <c r="AH25" s="62"/>
      <c r="AI25" s="62"/>
      <c r="AJ25" s="62"/>
      <c r="AK25" s="60"/>
    </row>
    <row r="26" spans="1:37" ht="54.6" customHeight="1" thickBot="1" x14ac:dyDescent="0.3">
      <c r="A26" s="207" t="s">
        <v>325</v>
      </c>
      <c r="B26" s="207" t="s">
        <v>268</v>
      </c>
      <c r="C26" s="226" t="s">
        <v>329</v>
      </c>
      <c r="D26" s="207" t="s">
        <v>336</v>
      </c>
      <c r="E26" s="227" t="s">
        <v>357</v>
      </c>
      <c r="F26" s="228" t="s">
        <v>281</v>
      </c>
      <c r="G26" s="61"/>
      <c r="H26" s="61"/>
      <c r="I26" s="61"/>
      <c r="J26" s="61"/>
      <c r="K26" s="61"/>
      <c r="L26" s="61"/>
      <c r="M26" s="61"/>
      <c r="N26" s="61"/>
      <c r="O26" s="61"/>
      <c r="P26" s="61"/>
      <c r="Q26" s="40">
        <f t="shared" si="2"/>
        <v>0</v>
      </c>
      <c r="R26" s="62"/>
      <c r="S26" s="39">
        <f>'Conversion factors MOB'!B17</f>
        <v>1.1000000000000001</v>
      </c>
      <c r="T26" s="40">
        <f t="shared" si="15"/>
        <v>0</v>
      </c>
      <c r="U26" s="40">
        <f t="shared" si="16"/>
        <v>0</v>
      </c>
      <c r="V26" s="40">
        <f t="shared" si="24"/>
        <v>0</v>
      </c>
      <c r="W26" s="40">
        <f t="shared" si="17"/>
        <v>0</v>
      </c>
      <c r="X26" s="40">
        <f t="shared" si="18"/>
        <v>0</v>
      </c>
      <c r="Y26" s="40">
        <f t="shared" si="19"/>
        <v>0</v>
      </c>
      <c r="Z26" s="40">
        <f t="shared" si="20"/>
        <v>0</v>
      </c>
      <c r="AA26" s="40">
        <f t="shared" si="21"/>
        <v>0</v>
      </c>
      <c r="AB26" s="40">
        <f t="shared" si="22"/>
        <v>0</v>
      </c>
      <c r="AC26" s="40">
        <f>P26*$S26</f>
        <v>0</v>
      </c>
      <c r="AD26" s="40">
        <f t="shared" si="25"/>
        <v>0</v>
      </c>
      <c r="AE26" s="62"/>
      <c r="AF26" s="60"/>
      <c r="AG26" s="62"/>
      <c r="AH26" s="62"/>
      <c r="AI26" s="62"/>
      <c r="AJ26" s="62"/>
      <c r="AK26" s="60"/>
    </row>
    <row r="27" spans="1:37" ht="54.6" customHeight="1" thickBot="1" x14ac:dyDescent="0.3">
      <c r="A27" s="207" t="s">
        <v>325</v>
      </c>
      <c r="B27" s="207" t="s">
        <v>268</v>
      </c>
      <c r="C27" s="226" t="s">
        <v>329</v>
      </c>
      <c r="D27" s="207" t="s">
        <v>336</v>
      </c>
      <c r="E27" s="227" t="s">
        <v>566</v>
      </c>
      <c r="F27" s="228" t="s">
        <v>281</v>
      </c>
      <c r="G27" s="61"/>
      <c r="H27" s="61"/>
      <c r="I27" s="61"/>
      <c r="J27" s="61"/>
      <c r="K27" s="61"/>
      <c r="L27" s="61"/>
      <c r="M27" s="61"/>
      <c r="N27" s="61"/>
      <c r="O27" s="214"/>
      <c r="P27" s="61"/>
      <c r="Q27" s="40">
        <f t="shared" si="2"/>
        <v>0</v>
      </c>
      <c r="R27" s="62"/>
      <c r="S27" s="39">
        <f>'Conversion factors MOB'!B18</f>
        <v>1.1000000000000001</v>
      </c>
      <c r="T27" s="40">
        <f>G27*$S27</f>
        <v>0</v>
      </c>
      <c r="U27" s="40">
        <f t="shared" si="16"/>
        <v>0</v>
      </c>
      <c r="V27" s="40">
        <f t="shared" si="24"/>
        <v>0</v>
      </c>
      <c r="W27" s="40">
        <f t="shared" si="17"/>
        <v>0</v>
      </c>
      <c r="X27" s="40">
        <f t="shared" si="18"/>
        <v>0</v>
      </c>
      <c r="Y27" s="40">
        <f t="shared" si="19"/>
        <v>0</v>
      </c>
      <c r="Z27" s="40">
        <f t="shared" si="20"/>
        <v>0</v>
      </c>
      <c r="AA27" s="40">
        <f t="shared" si="21"/>
        <v>0</v>
      </c>
      <c r="AB27" s="40">
        <f t="shared" si="22"/>
        <v>0</v>
      </c>
      <c r="AC27" s="40">
        <f t="shared" si="23"/>
        <v>0</v>
      </c>
      <c r="AD27" s="40">
        <f t="shared" si="25"/>
        <v>0</v>
      </c>
      <c r="AE27" s="62"/>
      <c r="AF27" s="60"/>
      <c r="AG27" s="62"/>
      <c r="AH27" s="62"/>
      <c r="AI27" s="62"/>
      <c r="AJ27" s="62"/>
      <c r="AK27" s="60"/>
    </row>
    <row r="28" spans="1:37" ht="54.6" customHeight="1" thickBot="1" x14ac:dyDescent="0.3">
      <c r="A28" s="207" t="s">
        <v>325</v>
      </c>
      <c r="B28" s="207" t="s">
        <v>268</v>
      </c>
      <c r="C28" s="226" t="s">
        <v>329</v>
      </c>
      <c r="D28" s="207" t="s">
        <v>336</v>
      </c>
      <c r="E28" s="38"/>
      <c r="F28" s="60" t="s">
        <v>281</v>
      </c>
      <c r="G28" s="61"/>
      <c r="H28" s="61"/>
      <c r="I28" s="61"/>
      <c r="J28" s="61"/>
      <c r="K28" s="61"/>
      <c r="L28" s="61"/>
      <c r="M28" s="61"/>
      <c r="N28" s="61"/>
      <c r="O28" s="61"/>
      <c r="P28" s="61"/>
      <c r="Q28" s="40">
        <f t="shared" si="2"/>
        <v>0</v>
      </c>
      <c r="R28" s="96" t="s">
        <v>388</v>
      </c>
      <c r="S28" s="107"/>
      <c r="T28" s="40">
        <f t="shared" si="15"/>
        <v>0</v>
      </c>
      <c r="U28" s="40">
        <f t="shared" si="16"/>
        <v>0</v>
      </c>
      <c r="V28" s="40">
        <f t="shared" ref="V28" si="26">I28*$S28</f>
        <v>0</v>
      </c>
      <c r="W28" s="40">
        <f t="shared" si="17"/>
        <v>0</v>
      </c>
      <c r="X28" s="40">
        <f t="shared" si="18"/>
        <v>0</v>
      </c>
      <c r="Y28" s="40">
        <f>L28*$S28</f>
        <v>0</v>
      </c>
      <c r="Z28" s="40">
        <f t="shared" si="20"/>
        <v>0</v>
      </c>
      <c r="AA28" s="40">
        <f t="shared" si="21"/>
        <v>0</v>
      </c>
      <c r="AB28" s="40">
        <f t="shared" si="22"/>
        <v>0</v>
      </c>
      <c r="AC28" s="40">
        <f t="shared" si="23"/>
        <v>0</v>
      </c>
      <c r="AD28" s="40">
        <f t="shared" si="14"/>
        <v>0</v>
      </c>
      <c r="AE28" s="62"/>
      <c r="AF28" s="60"/>
      <c r="AG28" s="62"/>
      <c r="AH28" s="62"/>
      <c r="AI28" s="62"/>
      <c r="AJ28" s="62"/>
      <c r="AK28" s="60"/>
    </row>
    <row r="29" spans="1:37" ht="54.6" customHeight="1" thickBot="1" x14ac:dyDescent="0.3">
      <c r="A29" s="207" t="s">
        <v>326</v>
      </c>
      <c r="B29" s="207" t="s">
        <v>268</v>
      </c>
      <c r="C29" s="208" t="s">
        <v>627</v>
      </c>
      <c r="D29" s="208" t="s">
        <v>627</v>
      </c>
      <c r="E29" s="208" t="s">
        <v>117</v>
      </c>
      <c r="F29" s="208" t="s">
        <v>605</v>
      </c>
      <c r="G29" s="215">
        <f>+ Assumptions!$B$20</f>
        <v>6000</v>
      </c>
      <c r="H29" s="215">
        <f>+ Assumptions!$B$20</f>
        <v>6000</v>
      </c>
      <c r="I29" s="215">
        <f>+ Assumptions!$B$20</f>
        <v>6000</v>
      </c>
      <c r="J29" s="215">
        <f>+ Assumptions!$B$20</f>
        <v>6000</v>
      </c>
      <c r="K29" s="215">
        <f>+ Assumptions!$B$20</f>
        <v>6000</v>
      </c>
      <c r="L29" s="215">
        <f>+ Assumptions!$B$20</f>
        <v>6000</v>
      </c>
      <c r="M29" s="215">
        <f>+ Assumptions!$B$20</f>
        <v>6000</v>
      </c>
      <c r="N29" s="215">
        <f>+ Assumptions!$B$20</f>
        <v>6000</v>
      </c>
      <c r="O29" s="215">
        <f>+ Assumptions!$B$20</f>
        <v>6000</v>
      </c>
      <c r="P29" s="215">
        <f>+ Assumptions!$B$20</f>
        <v>6000</v>
      </c>
      <c r="Q29" s="40">
        <f t="shared" si="2"/>
        <v>60000</v>
      </c>
      <c r="R29" s="216" t="s">
        <v>626</v>
      </c>
      <c r="S29" s="113">
        <v>1</v>
      </c>
      <c r="T29" s="215">
        <f>+ $S29*G29</f>
        <v>6000</v>
      </c>
      <c r="U29" s="215">
        <f t="shared" ref="U29:AC29" si="27">+ $S29*H29</f>
        <v>6000</v>
      </c>
      <c r="V29" s="215">
        <f t="shared" si="27"/>
        <v>6000</v>
      </c>
      <c r="W29" s="215">
        <f t="shared" si="27"/>
        <v>6000</v>
      </c>
      <c r="X29" s="215">
        <f t="shared" si="27"/>
        <v>6000</v>
      </c>
      <c r="Y29" s="215">
        <f t="shared" si="27"/>
        <v>6000</v>
      </c>
      <c r="Z29" s="215">
        <f t="shared" si="27"/>
        <v>6000</v>
      </c>
      <c r="AA29" s="215">
        <f t="shared" si="27"/>
        <v>6000</v>
      </c>
      <c r="AB29" s="215">
        <f t="shared" si="27"/>
        <v>6000</v>
      </c>
      <c r="AC29" s="215">
        <f t="shared" si="27"/>
        <v>6000</v>
      </c>
      <c r="AD29" s="40">
        <f t="shared" si="14"/>
        <v>60000</v>
      </c>
      <c r="AE29" s="62"/>
      <c r="AF29" s="60"/>
      <c r="AG29" s="62"/>
      <c r="AH29" s="62"/>
      <c r="AI29" s="62"/>
      <c r="AJ29" s="62"/>
      <c r="AK29" s="60" t="s">
        <v>64</v>
      </c>
    </row>
    <row r="30" spans="1:37" ht="54.6" customHeight="1" thickBot="1" x14ac:dyDescent="0.3">
      <c r="A30" s="207" t="s">
        <v>325</v>
      </c>
      <c r="B30" s="207" t="s">
        <v>270</v>
      </c>
      <c r="C30" s="226" t="s">
        <v>330</v>
      </c>
      <c r="D30" s="207" t="s">
        <v>337</v>
      </c>
      <c r="E30" s="226" t="s">
        <v>293</v>
      </c>
      <c r="F30" s="228" t="s">
        <v>281</v>
      </c>
      <c r="G30" s="61"/>
      <c r="H30" s="61"/>
      <c r="I30" s="61"/>
      <c r="J30" s="61"/>
      <c r="K30" s="61"/>
      <c r="L30" s="61"/>
      <c r="M30" s="61"/>
      <c r="N30" s="61"/>
      <c r="O30" s="61"/>
      <c r="P30" s="61"/>
      <c r="Q30" s="40">
        <f t="shared" si="2"/>
        <v>0</v>
      </c>
      <c r="R30" s="62"/>
      <c r="S30" s="106">
        <f>'Conversion factors MOB'!B6</f>
        <v>77.5</v>
      </c>
      <c r="T30" s="40">
        <f>G30*$S30</f>
        <v>0</v>
      </c>
      <c r="U30" s="40">
        <f t="shared" ref="U30:AC30" si="28">H30*$S30</f>
        <v>0</v>
      </c>
      <c r="V30" s="40">
        <f t="shared" si="28"/>
        <v>0</v>
      </c>
      <c r="W30" s="40">
        <f t="shared" si="28"/>
        <v>0</v>
      </c>
      <c r="X30" s="40">
        <f t="shared" si="28"/>
        <v>0</v>
      </c>
      <c r="Y30" s="40">
        <f t="shared" si="28"/>
        <v>0</v>
      </c>
      <c r="Z30" s="40">
        <f t="shared" si="28"/>
        <v>0</v>
      </c>
      <c r="AA30" s="40">
        <f t="shared" si="28"/>
        <v>0</v>
      </c>
      <c r="AB30" s="40">
        <f t="shared" si="28"/>
        <v>0</v>
      </c>
      <c r="AC30" s="40">
        <f t="shared" si="28"/>
        <v>0</v>
      </c>
      <c r="AD30" s="40">
        <f t="shared" si="14"/>
        <v>0</v>
      </c>
      <c r="AE30" s="62"/>
      <c r="AF30" s="60"/>
      <c r="AG30" s="62"/>
      <c r="AH30" s="62"/>
      <c r="AI30" s="62"/>
      <c r="AJ30" s="62"/>
      <c r="AK30" s="60" t="s">
        <v>64</v>
      </c>
    </row>
    <row r="31" spans="1:37" ht="54.6" customHeight="1" thickBot="1" x14ac:dyDescent="0.3">
      <c r="A31" s="207" t="s">
        <v>325</v>
      </c>
      <c r="B31" s="207" t="s">
        <v>270</v>
      </c>
      <c r="C31" s="226" t="s">
        <v>330</v>
      </c>
      <c r="D31" s="207" t="s">
        <v>337</v>
      </c>
      <c r="E31" s="226" t="s">
        <v>296</v>
      </c>
      <c r="F31" s="228" t="s">
        <v>281</v>
      </c>
      <c r="G31" s="61"/>
      <c r="H31" s="61"/>
      <c r="I31" s="61"/>
      <c r="J31" s="61"/>
      <c r="K31" s="61"/>
      <c r="L31" s="61"/>
      <c r="M31" s="61"/>
      <c r="N31" s="61"/>
      <c r="O31" s="61"/>
      <c r="P31" s="61"/>
      <c r="Q31" s="40">
        <f t="shared" si="2"/>
        <v>0</v>
      </c>
      <c r="R31" s="62"/>
      <c r="S31" s="39">
        <f>'Conversion factors MOB'!B16</f>
        <v>0</v>
      </c>
      <c r="T31" s="40">
        <f>G31*$S31</f>
        <v>0</v>
      </c>
      <c r="U31" s="40">
        <f t="shared" ref="U31:U51" si="29">H31*$S31</f>
        <v>0</v>
      </c>
      <c r="V31" s="40">
        <f t="shared" ref="V31:V51" si="30">I31*$S31</f>
        <v>0</v>
      </c>
      <c r="W31" s="40">
        <f t="shared" ref="W31:W51" si="31">J31*$S31</f>
        <v>0</v>
      </c>
      <c r="X31" s="40">
        <f t="shared" ref="X31:X51" si="32">K31*$S31</f>
        <v>0</v>
      </c>
      <c r="Y31" s="40">
        <f t="shared" ref="Y31:Y51" si="33">L31*$S31</f>
        <v>0</v>
      </c>
      <c r="Z31" s="40">
        <f t="shared" ref="Z31:Z51" si="34">M31*$S31</f>
        <v>0</v>
      </c>
      <c r="AA31" s="40">
        <f t="shared" ref="AA31:AA51" si="35">N31*$S31</f>
        <v>0</v>
      </c>
      <c r="AB31" s="40">
        <f t="shared" ref="AB31:AB51" si="36">O31*$S31</f>
        <v>0</v>
      </c>
      <c r="AC31" s="40">
        <f t="shared" ref="AC31:AC51" si="37">P31*$S31</f>
        <v>0</v>
      </c>
      <c r="AD31" s="40">
        <f t="shared" si="14"/>
        <v>0</v>
      </c>
      <c r="AE31" s="62"/>
      <c r="AF31" s="60"/>
      <c r="AG31" s="62"/>
      <c r="AH31" s="62"/>
      <c r="AI31" s="62"/>
      <c r="AJ31" s="62"/>
      <c r="AK31" s="60"/>
    </row>
    <row r="32" spans="1:37" ht="54.6" customHeight="1" thickBot="1" x14ac:dyDescent="0.3">
      <c r="A32" s="207" t="s">
        <v>325</v>
      </c>
      <c r="B32" s="207" t="s">
        <v>270</v>
      </c>
      <c r="C32" s="226" t="s">
        <v>330</v>
      </c>
      <c r="D32" s="207" t="s">
        <v>337</v>
      </c>
      <c r="E32" s="227" t="s">
        <v>356</v>
      </c>
      <c r="F32" s="228" t="s">
        <v>281</v>
      </c>
      <c r="G32" s="61"/>
      <c r="H32" s="61"/>
      <c r="I32" s="61"/>
      <c r="J32" s="61"/>
      <c r="K32" s="61"/>
      <c r="L32" s="61"/>
      <c r="M32" s="61"/>
      <c r="N32" s="61"/>
      <c r="O32" s="61"/>
      <c r="P32" s="61"/>
      <c r="Q32" s="40">
        <f t="shared" si="2"/>
        <v>0</v>
      </c>
      <c r="R32" s="62"/>
      <c r="S32" s="39">
        <f>'Conversion factors MOB'!B15</f>
        <v>0</v>
      </c>
      <c r="T32" s="40">
        <f>G32*$S32</f>
        <v>0</v>
      </c>
      <c r="U32" s="40">
        <f t="shared" si="29"/>
        <v>0</v>
      </c>
      <c r="V32" s="40">
        <f t="shared" si="30"/>
        <v>0</v>
      </c>
      <c r="W32" s="40">
        <f t="shared" si="31"/>
        <v>0</v>
      </c>
      <c r="X32" s="40">
        <f t="shared" si="32"/>
        <v>0</v>
      </c>
      <c r="Y32" s="40">
        <f t="shared" si="33"/>
        <v>0</v>
      </c>
      <c r="Z32" s="40">
        <f t="shared" si="34"/>
        <v>0</v>
      </c>
      <c r="AA32" s="40">
        <f t="shared" si="35"/>
        <v>0</v>
      </c>
      <c r="AB32" s="40">
        <f>O32*$S32</f>
        <v>0</v>
      </c>
      <c r="AC32" s="40">
        <f t="shared" si="37"/>
        <v>0</v>
      </c>
      <c r="AD32" s="40">
        <f t="shared" si="14"/>
        <v>0</v>
      </c>
      <c r="AE32" s="62"/>
      <c r="AF32" s="60"/>
      <c r="AG32" s="62"/>
      <c r="AH32" s="62"/>
      <c r="AI32" s="62"/>
      <c r="AJ32" s="62"/>
      <c r="AK32" s="60"/>
    </row>
    <row r="33" spans="1:37" ht="54.6" customHeight="1" thickBot="1" x14ac:dyDescent="0.3">
      <c r="A33" s="207" t="s">
        <v>325</v>
      </c>
      <c r="B33" s="207" t="s">
        <v>270</v>
      </c>
      <c r="C33" s="226" t="s">
        <v>330</v>
      </c>
      <c r="D33" s="207" t="s">
        <v>337</v>
      </c>
      <c r="E33" s="227" t="s">
        <v>412</v>
      </c>
      <c r="F33" s="228" t="s">
        <v>281</v>
      </c>
      <c r="G33" s="61"/>
      <c r="H33" s="61"/>
      <c r="I33" s="61"/>
      <c r="J33" s="61"/>
      <c r="K33" s="61"/>
      <c r="L33" s="61"/>
      <c r="M33" s="61"/>
      <c r="N33" s="61"/>
      <c r="O33" s="61"/>
      <c r="P33" s="61"/>
      <c r="Q33" s="40">
        <f t="shared" si="2"/>
        <v>0</v>
      </c>
      <c r="R33" s="62"/>
      <c r="S33" s="39">
        <f>'Conversion factors MOB'!B14</f>
        <v>0.7</v>
      </c>
      <c r="T33" s="40">
        <f>G33*$S33</f>
        <v>0</v>
      </c>
      <c r="U33" s="40">
        <f t="shared" si="29"/>
        <v>0</v>
      </c>
      <c r="V33" s="40">
        <f t="shared" si="30"/>
        <v>0</v>
      </c>
      <c r="W33" s="40">
        <f t="shared" si="31"/>
        <v>0</v>
      </c>
      <c r="X33" s="40">
        <f t="shared" si="32"/>
        <v>0</v>
      </c>
      <c r="Y33" s="40">
        <f t="shared" si="33"/>
        <v>0</v>
      </c>
      <c r="Z33" s="40">
        <f t="shared" si="34"/>
        <v>0</v>
      </c>
      <c r="AA33" s="40">
        <f t="shared" si="35"/>
        <v>0</v>
      </c>
      <c r="AB33" s="40">
        <f t="shared" si="36"/>
        <v>0</v>
      </c>
      <c r="AC33" s="40">
        <f t="shared" si="37"/>
        <v>0</v>
      </c>
      <c r="AD33" s="40">
        <f t="shared" si="14"/>
        <v>0</v>
      </c>
      <c r="AE33" s="62"/>
      <c r="AF33" s="60"/>
      <c r="AG33" s="62"/>
      <c r="AH33" s="62"/>
      <c r="AI33" s="62"/>
      <c r="AJ33" s="62"/>
      <c r="AK33" s="60"/>
    </row>
    <row r="34" spans="1:37" ht="54.6" customHeight="1" thickBot="1" x14ac:dyDescent="0.3">
      <c r="A34" s="207" t="s">
        <v>325</v>
      </c>
      <c r="B34" s="207" t="s">
        <v>270</v>
      </c>
      <c r="C34" s="226" t="s">
        <v>330</v>
      </c>
      <c r="D34" s="207" t="s">
        <v>337</v>
      </c>
      <c r="E34" s="226" t="s">
        <v>357</v>
      </c>
      <c r="F34" s="228" t="s">
        <v>281</v>
      </c>
      <c r="G34" s="61"/>
      <c r="H34" s="61"/>
      <c r="I34" s="61"/>
      <c r="J34" s="61"/>
      <c r="K34" s="61"/>
      <c r="L34" s="61"/>
      <c r="M34" s="61"/>
      <c r="N34" s="61"/>
      <c r="O34" s="61"/>
      <c r="P34" s="61"/>
      <c r="Q34" s="40">
        <f t="shared" si="2"/>
        <v>0</v>
      </c>
      <c r="R34" s="62"/>
      <c r="S34" s="106">
        <f>'Conversion factors MOB'!B17</f>
        <v>1.1000000000000001</v>
      </c>
      <c r="T34" s="40">
        <f t="shared" ref="T34:T51" si="38">G34*$S34</f>
        <v>0</v>
      </c>
      <c r="U34" s="40">
        <f t="shared" si="29"/>
        <v>0</v>
      </c>
      <c r="V34" s="40">
        <f t="shared" si="30"/>
        <v>0</v>
      </c>
      <c r="W34" s="40">
        <f t="shared" si="31"/>
        <v>0</v>
      </c>
      <c r="X34" s="40">
        <f t="shared" si="32"/>
        <v>0</v>
      </c>
      <c r="Y34" s="40">
        <f t="shared" si="33"/>
        <v>0</v>
      </c>
      <c r="Z34" s="40">
        <f t="shared" si="34"/>
        <v>0</v>
      </c>
      <c r="AA34" s="40">
        <f t="shared" si="35"/>
        <v>0</v>
      </c>
      <c r="AB34" s="40">
        <f t="shared" si="36"/>
        <v>0</v>
      </c>
      <c r="AC34" s="40">
        <f t="shared" si="37"/>
        <v>0</v>
      </c>
      <c r="AD34" s="40">
        <f t="shared" si="14"/>
        <v>0</v>
      </c>
      <c r="AE34" s="62"/>
      <c r="AF34" s="60"/>
      <c r="AG34" s="62"/>
      <c r="AH34" s="62"/>
      <c r="AI34" s="62"/>
      <c r="AJ34" s="62"/>
      <c r="AK34" s="60"/>
    </row>
    <row r="35" spans="1:37" ht="54.6" customHeight="1" thickBot="1" x14ac:dyDescent="0.3">
      <c r="A35" s="207" t="s">
        <v>325</v>
      </c>
      <c r="B35" s="207" t="s">
        <v>270</v>
      </c>
      <c r="C35" s="226" t="s">
        <v>330</v>
      </c>
      <c r="D35" s="207" t="s">
        <v>337</v>
      </c>
      <c r="E35" s="227" t="s">
        <v>566</v>
      </c>
      <c r="F35" s="228" t="s">
        <v>281</v>
      </c>
      <c r="G35" s="61"/>
      <c r="H35" s="61"/>
      <c r="I35" s="61"/>
      <c r="J35" s="61"/>
      <c r="K35" s="61"/>
      <c r="L35" s="61"/>
      <c r="M35" s="61"/>
      <c r="N35" s="61"/>
      <c r="O35" s="61"/>
      <c r="P35" s="61"/>
      <c r="Q35" s="40">
        <f t="shared" si="2"/>
        <v>0</v>
      </c>
      <c r="R35" s="62"/>
      <c r="S35" s="106">
        <f>'Conversion factors MOB'!B18</f>
        <v>1.1000000000000001</v>
      </c>
      <c r="T35" s="40">
        <f t="shared" si="38"/>
        <v>0</v>
      </c>
      <c r="U35" s="40">
        <f t="shared" si="29"/>
        <v>0</v>
      </c>
      <c r="V35" s="40">
        <f t="shared" si="30"/>
        <v>0</v>
      </c>
      <c r="W35" s="40">
        <f t="shared" si="31"/>
        <v>0</v>
      </c>
      <c r="X35" s="40">
        <f t="shared" si="32"/>
        <v>0</v>
      </c>
      <c r="Y35" s="40">
        <f t="shared" si="33"/>
        <v>0</v>
      </c>
      <c r="Z35" s="40">
        <f t="shared" si="34"/>
        <v>0</v>
      </c>
      <c r="AA35" s="40">
        <f t="shared" si="35"/>
        <v>0</v>
      </c>
      <c r="AB35" s="40">
        <f t="shared" si="36"/>
        <v>0</v>
      </c>
      <c r="AC35" s="40">
        <f t="shared" si="37"/>
        <v>0</v>
      </c>
      <c r="AD35" s="40">
        <f t="shared" si="14"/>
        <v>0</v>
      </c>
      <c r="AE35" s="62"/>
      <c r="AF35" s="60"/>
      <c r="AG35" s="62"/>
      <c r="AH35" s="62"/>
      <c r="AI35" s="62"/>
      <c r="AJ35" s="62"/>
      <c r="AK35" s="60"/>
    </row>
    <row r="36" spans="1:37" ht="54.6" customHeight="1" thickBot="1" x14ac:dyDescent="0.3">
      <c r="A36" s="207" t="s">
        <v>325</v>
      </c>
      <c r="B36" s="207" t="s">
        <v>270</v>
      </c>
      <c r="C36" s="226" t="s">
        <v>330</v>
      </c>
      <c r="D36" s="207" t="s">
        <v>337</v>
      </c>
      <c r="E36" s="38" t="s">
        <v>648</v>
      </c>
      <c r="F36" s="60" t="s">
        <v>281</v>
      </c>
      <c r="G36" s="61">
        <f>Assumptions!$B$33*Assumptions!$B$28*Assumptions!$B$32</f>
        <v>1.71</v>
      </c>
      <c r="H36" s="61">
        <f>Assumptions!$B$33*Assumptions!$B$28*Assumptions!$B$32</f>
        <v>1.71</v>
      </c>
      <c r="I36" s="61">
        <f>Assumptions!$B$33*Assumptions!$B$28*Assumptions!$B$32</f>
        <v>1.71</v>
      </c>
      <c r="J36" s="61">
        <f>Assumptions!$B$33*Assumptions!$B$28*Assumptions!$B$32</f>
        <v>1.71</v>
      </c>
      <c r="K36" s="61">
        <f>Assumptions!$B$33*Assumptions!$B$28*Assumptions!$B$32</f>
        <v>1.71</v>
      </c>
      <c r="L36" s="61">
        <f>Assumptions!$B$33*Assumptions!$B$28*Assumptions!$B$32</f>
        <v>1.71</v>
      </c>
      <c r="M36" s="61">
        <f>Assumptions!$B$33*Assumptions!$B$28*Assumptions!$B$32</f>
        <v>1.71</v>
      </c>
      <c r="N36" s="61">
        <f>Assumptions!$B$33*Assumptions!$B$28*Assumptions!$B$32</f>
        <v>1.71</v>
      </c>
      <c r="O36" s="61">
        <f>Assumptions!$B$33*Assumptions!$B$28*Assumptions!$B$32</f>
        <v>1.71</v>
      </c>
      <c r="P36" s="61">
        <f>Assumptions!$B$33*Assumptions!$B$28*Assumptions!$B$32</f>
        <v>1.71</v>
      </c>
      <c r="Q36" s="40">
        <f t="shared" ref="Q36" si="39">SUM(G36:P36)</f>
        <v>17.100000000000005</v>
      </c>
      <c r="R36" s="96" t="s">
        <v>388</v>
      </c>
      <c r="S36" s="107">
        <v>0</v>
      </c>
      <c r="T36" s="40">
        <f t="shared" ref="T36" si="40">G36*$S36</f>
        <v>0</v>
      </c>
      <c r="U36" s="40">
        <f t="shared" ref="U36" si="41">H36*$S36</f>
        <v>0</v>
      </c>
      <c r="V36" s="40">
        <f t="shared" ref="V36" si="42">I36*$S36</f>
        <v>0</v>
      </c>
      <c r="W36" s="40">
        <f t="shared" ref="W36" si="43">J36*$S36</f>
        <v>0</v>
      </c>
      <c r="X36" s="40">
        <f t="shared" ref="X36" si="44">K36*$S36</f>
        <v>0</v>
      </c>
      <c r="Y36" s="40">
        <f t="shared" ref="Y36" si="45">L36*$S36</f>
        <v>0</v>
      </c>
      <c r="Z36" s="40">
        <f t="shared" ref="Z36" si="46">M36*$S36</f>
        <v>0</v>
      </c>
      <c r="AA36" s="40">
        <f t="shared" ref="AA36" si="47">N36*$S36</f>
        <v>0</v>
      </c>
      <c r="AB36" s="40">
        <f t="shared" ref="AB36" si="48">O36*$S36</f>
        <v>0</v>
      </c>
      <c r="AC36" s="40">
        <f t="shared" ref="AC36" si="49">P36*$S36</f>
        <v>0</v>
      </c>
      <c r="AD36" s="40">
        <f t="shared" ref="AD36" si="50">SUM(T36:AC36)</f>
        <v>0</v>
      </c>
      <c r="AE36" s="62"/>
      <c r="AF36" s="60"/>
      <c r="AG36" s="62"/>
      <c r="AH36" s="62"/>
      <c r="AI36" s="62"/>
      <c r="AJ36" s="62"/>
      <c r="AK36" s="60"/>
    </row>
    <row r="37" spans="1:37" ht="54.6" customHeight="1" thickBot="1" x14ac:dyDescent="0.3">
      <c r="A37" s="207" t="s">
        <v>325</v>
      </c>
      <c r="B37" s="207" t="s">
        <v>270</v>
      </c>
      <c r="C37" s="226" t="s">
        <v>330</v>
      </c>
      <c r="D37" s="207" t="s">
        <v>337</v>
      </c>
      <c r="E37" s="61" t="s">
        <v>609</v>
      </c>
      <c r="F37" s="60" t="s">
        <v>281</v>
      </c>
      <c r="G37" s="234">
        <f>Assumptions!$B$33*Assumptions!$B$29*Assumptions!$B$32</f>
        <v>0.09</v>
      </c>
      <c r="H37" s="234">
        <f>Assumptions!$B$33*Assumptions!$B$29*Assumptions!$B$32</f>
        <v>0.09</v>
      </c>
      <c r="I37" s="234">
        <f>Assumptions!$B$33*Assumptions!$B$29*Assumptions!$B$32</f>
        <v>0.09</v>
      </c>
      <c r="J37" s="234">
        <f>Assumptions!$B$33*Assumptions!$B$29*Assumptions!$B$32</f>
        <v>0.09</v>
      </c>
      <c r="K37" s="234">
        <f>Assumptions!$B$33*Assumptions!$B$29*Assumptions!$B$32</f>
        <v>0.09</v>
      </c>
      <c r="L37" s="234">
        <f>Assumptions!$B$33*Assumptions!$B$29*Assumptions!$B$32</f>
        <v>0.09</v>
      </c>
      <c r="M37" s="234">
        <f>Assumptions!$B$33*Assumptions!$B$29*Assumptions!$B$32</f>
        <v>0.09</v>
      </c>
      <c r="N37" s="234">
        <f>Assumptions!$B$33*Assumptions!$B$29*Assumptions!$B$32</f>
        <v>0.09</v>
      </c>
      <c r="O37" s="234">
        <f>Assumptions!$B$33*Assumptions!$B$29*Assumptions!$B$32</f>
        <v>0.09</v>
      </c>
      <c r="P37" s="234">
        <f>Assumptions!$B$33*Assumptions!$B$29*Assumptions!$B$32</f>
        <v>0.09</v>
      </c>
      <c r="Q37" s="40">
        <f t="shared" si="2"/>
        <v>0.8999999999999998</v>
      </c>
      <c r="R37" s="96" t="s">
        <v>388</v>
      </c>
      <c r="S37" s="107">
        <f>'Conversion factors MOB'!$B$22</f>
        <v>76.2</v>
      </c>
      <c r="T37" s="40">
        <f t="shared" si="38"/>
        <v>6.8579999999999997</v>
      </c>
      <c r="U37" s="40">
        <f t="shared" si="29"/>
        <v>6.8579999999999997</v>
      </c>
      <c r="V37" s="40">
        <f t="shared" si="30"/>
        <v>6.8579999999999997</v>
      </c>
      <c r="W37" s="40">
        <f t="shared" si="31"/>
        <v>6.8579999999999997</v>
      </c>
      <c r="X37" s="40">
        <f t="shared" si="32"/>
        <v>6.8579999999999997</v>
      </c>
      <c r="Y37" s="40">
        <f t="shared" si="33"/>
        <v>6.8579999999999997</v>
      </c>
      <c r="Z37" s="40">
        <f t="shared" si="34"/>
        <v>6.8579999999999997</v>
      </c>
      <c r="AA37" s="40">
        <f t="shared" si="35"/>
        <v>6.8579999999999997</v>
      </c>
      <c r="AB37" s="40">
        <f t="shared" si="36"/>
        <v>6.8579999999999997</v>
      </c>
      <c r="AC37" s="40">
        <f t="shared" si="37"/>
        <v>6.8579999999999997</v>
      </c>
      <c r="AD37" s="40">
        <f t="shared" si="14"/>
        <v>68.579999999999984</v>
      </c>
      <c r="AE37" s="62"/>
      <c r="AF37" s="60"/>
      <c r="AG37" s="62"/>
      <c r="AH37" s="62"/>
      <c r="AI37" s="62"/>
      <c r="AJ37" s="62"/>
      <c r="AK37" s="60"/>
    </row>
    <row r="38" spans="1:37" ht="54.6" customHeight="1" thickBot="1" x14ac:dyDescent="0.3">
      <c r="A38" s="207" t="s">
        <v>327</v>
      </c>
      <c r="B38" s="207" t="s">
        <v>270</v>
      </c>
      <c r="C38" s="226" t="s">
        <v>332</v>
      </c>
      <c r="D38" s="207" t="s">
        <v>339</v>
      </c>
      <c r="E38" s="38" t="s">
        <v>107</v>
      </c>
      <c r="F38" s="228" t="s">
        <v>284</v>
      </c>
      <c r="G38" s="61"/>
      <c r="H38" s="61"/>
      <c r="I38" s="61"/>
      <c r="J38" s="61"/>
      <c r="K38" s="61"/>
      <c r="L38" s="61"/>
      <c r="M38" s="61"/>
      <c r="N38" s="61"/>
      <c r="O38" s="61"/>
      <c r="P38" s="61"/>
      <c r="Q38" s="40">
        <f t="shared" si="2"/>
        <v>0</v>
      </c>
      <c r="R38" s="96" t="s">
        <v>387</v>
      </c>
      <c r="S38" s="107"/>
      <c r="T38" s="40">
        <f t="shared" si="38"/>
        <v>0</v>
      </c>
      <c r="U38" s="40">
        <f t="shared" si="29"/>
        <v>0</v>
      </c>
      <c r="V38" s="40">
        <f t="shared" si="30"/>
        <v>0</v>
      </c>
      <c r="W38" s="40">
        <f t="shared" si="31"/>
        <v>0</v>
      </c>
      <c r="X38" s="40">
        <f t="shared" si="32"/>
        <v>0</v>
      </c>
      <c r="Y38" s="40">
        <f t="shared" si="33"/>
        <v>0</v>
      </c>
      <c r="Z38" s="40">
        <f t="shared" si="34"/>
        <v>0</v>
      </c>
      <c r="AA38" s="40">
        <f t="shared" si="35"/>
        <v>0</v>
      </c>
      <c r="AB38" s="40">
        <f t="shared" si="36"/>
        <v>0</v>
      </c>
      <c r="AC38" s="40">
        <f t="shared" si="37"/>
        <v>0</v>
      </c>
      <c r="AD38" s="40">
        <f t="shared" si="14"/>
        <v>0</v>
      </c>
      <c r="AE38" s="62"/>
      <c r="AF38" s="60"/>
      <c r="AG38" s="62"/>
      <c r="AH38" s="62"/>
      <c r="AI38" s="62"/>
      <c r="AJ38" s="62"/>
      <c r="AK38" s="60" t="s">
        <v>64</v>
      </c>
    </row>
    <row r="39" spans="1:37" ht="54.6" customHeight="1" thickBot="1" x14ac:dyDescent="0.3">
      <c r="A39" s="207" t="s">
        <v>326</v>
      </c>
      <c r="B39" s="207" t="s">
        <v>270</v>
      </c>
      <c r="C39" s="226" t="s">
        <v>335</v>
      </c>
      <c r="D39" s="207" t="s">
        <v>341</v>
      </c>
      <c r="E39" s="226" t="s">
        <v>294</v>
      </c>
      <c r="F39" s="228" t="s">
        <v>284</v>
      </c>
      <c r="G39" s="238">
        <f>+ G37 * Assumptions!$B$30/Assumptions!$B$31</f>
        <v>4.2749999999999998E-4</v>
      </c>
      <c r="H39" s="238">
        <f>+ H37 * Assumptions!$B$30/Assumptions!$B$31</f>
        <v>4.2749999999999998E-4</v>
      </c>
      <c r="I39" s="238">
        <f>+ I37 * Assumptions!$B$30/Assumptions!$B$31</f>
        <v>4.2749999999999998E-4</v>
      </c>
      <c r="J39" s="238">
        <f>+ J37 * Assumptions!$B$30/Assumptions!$B$31</f>
        <v>4.2749999999999998E-4</v>
      </c>
      <c r="K39" s="238">
        <f>+ K37 * Assumptions!$B$30/Assumptions!$B$31</f>
        <v>4.2749999999999998E-4</v>
      </c>
      <c r="L39" s="238">
        <f>+ L37 * Assumptions!$B$30/Assumptions!$B$31</f>
        <v>4.2749999999999998E-4</v>
      </c>
      <c r="M39" s="238">
        <f>+ M37 * Assumptions!$B$30/Assumptions!$B$31</f>
        <v>4.2749999999999998E-4</v>
      </c>
      <c r="N39" s="238">
        <f>+ N37 * Assumptions!$B$30/Assumptions!$B$31</f>
        <v>4.2749999999999998E-4</v>
      </c>
      <c r="O39" s="238">
        <f>+ O37 * Assumptions!$B$30/Assumptions!$B$31</f>
        <v>4.2749999999999998E-4</v>
      </c>
      <c r="P39" s="238">
        <f>+ P37 * Assumptions!$B$30/Assumptions!$B$31</f>
        <v>4.2749999999999998E-4</v>
      </c>
      <c r="Q39" s="239">
        <f t="shared" si="2"/>
        <v>4.2750000000000002E-3</v>
      </c>
      <c r="R39" s="62"/>
      <c r="S39" s="106">
        <f>'Conversion factors MOB'!B25</f>
        <v>900</v>
      </c>
      <c r="T39" s="40">
        <f t="shared" si="38"/>
        <v>0.38474999999999998</v>
      </c>
      <c r="U39" s="40">
        <f t="shared" si="29"/>
        <v>0.38474999999999998</v>
      </c>
      <c r="V39" s="40">
        <f t="shared" si="30"/>
        <v>0.38474999999999998</v>
      </c>
      <c r="W39" s="40">
        <f t="shared" si="31"/>
        <v>0.38474999999999998</v>
      </c>
      <c r="X39" s="40">
        <f t="shared" si="32"/>
        <v>0.38474999999999998</v>
      </c>
      <c r="Y39" s="40">
        <f t="shared" si="33"/>
        <v>0.38474999999999998</v>
      </c>
      <c r="Z39" s="40">
        <f t="shared" si="34"/>
        <v>0.38474999999999998</v>
      </c>
      <c r="AA39" s="40">
        <f t="shared" si="35"/>
        <v>0.38474999999999998</v>
      </c>
      <c r="AB39" s="40">
        <f t="shared" si="36"/>
        <v>0.38474999999999998</v>
      </c>
      <c r="AC39" s="40">
        <f t="shared" si="37"/>
        <v>0.38474999999999998</v>
      </c>
      <c r="AD39" s="40">
        <f t="shared" si="14"/>
        <v>3.8474999999999997</v>
      </c>
      <c r="AE39" s="62"/>
      <c r="AF39" s="60"/>
      <c r="AG39" s="62"/>
      <c r="AH39" s="62"/>
      <c r="AI39" s="62"/>
      <c r="AJ39" s="62"/>
      <c r="AK39" s="60" t="s">
        <v>64</v>
      </c>
    </row>
    <row r="40" spans="1:37" ht="54.6" customHeight="1" thickBot="1" x14ac:dyDescent="0.3">
      <c r="A40" s="207" t="s">
        <v>325</v>
      </c>
      <c r="B40" s="207" t="s">
        <v>271</v>
      </c>
      <c r="C40" s="226" t="s">
        <v>331</v>
      </c>
      <c r="D40" s="207" t="s">
        <v>338</v>
      </c>
      <c r="E40" s="226" t="s">
        <v>295</v>
      </c>
      <c r="F40" s="228" t="s">
        <v>281</v>
      </c>
      <c r="G40" s="61"/>
      <c r="H40" s="61"/>
      <c r="I40" s="61"/>
      <c r="J40" s="61"/>
      <c r="K40" s="61"/>
      <c r="L40" s="61"/>
      <c r="M40" s="61"/>
      <c r="N40" s="61"/>
      <c r="O40" s="61"/>
      <c r="P40" s="61"/>
      <c r="Q40" s="40">
        <f t="shared" si="2"/>
        <v>0</v>
      </c>
      <c r="R40" s="62"/>
      <c r="S40" s="106">
        <f>'Conversion factors MOB'!B13</f>
        <v>75.2</v>
      </c>
      <c r="T40" s="40">
        <f t="shared" si="38"/>
        <v>0</v>
      </c>
      <c r="U40" s="40">
        <f t="shared" si="29"/>
        <v>0</v>
      </c>
      <c r="V40" s="40">
        <f t="shared" si="30"/>
        <v>0</v>
      </c>
      <c r="W40" s="40">
        <f t="shared" si="31"/>
        <v>0</v>
      </c>
      <c r="X40" s="40">
        <f t="shared" si="32"/>
        <v>0</v>
      </c>
      <c r="Y40" s="40">
        <f t="shared" si="33"/>
        <v>0</v>
      </c>
      <c r="Z40" s="40">
        <f t="shared" si="34"/>
        <v>0</v>
      </c>
      <c r="AA40" s="40">
        <f t="shared" si="35"/>
        <v>0</v>
      </c>
      <c r="AB40" s="40">
        <f t="shared" si="36"/>
        <v>0</v>
      </c>
      <c r="AC40" s="40">
        <f t="shared" si="37"/>
        <v>0</v>
      </c>
      <c r="AD40" s="40">
        <f t="shared" si="14"/>
        <v>0</v>
      </c>
      <c r="AE40" s="62"/>
      <c r="AF40" s="60"/>
      <c r="AG40" s="62"/>
      <c r="AH40" s="62"/>
      <c r="AI40" s="62"/>
      <c r="AJ40" s="62"/>
      <c r="AK40" s="60" t="s">
        <v>64</v>
      </c>
    </row>
    <row r="41" spans="1:37" ht="54.6" customHeight="1" thickBot="1" x14ac:dyDescent="0.3">
      <c r="A41" s="207" t="s">
        <v>325</v>
      </c>
      <c r="B41" s="207" t="s">
        <v>271</v>
      </c>
      <c r="C41" s="226" t="s">
        <v>331</v>
      </c>
      <c r="D41" s="207" t="s">
        <v>338</v>
      </c>
      <c r="E41" s="226" t="s">
        <v>296</v>
      </c>
      <c r="F41" s="228" t="s">
        <v>281</v>
      </c>
      <c r="G41" s="61"/>
      <c r="H41" s="61"/>
      <c r="I41" s="61"/>
      <c r="J41" s="61"/>
      <c r="K41" s="61"/>
      <c r="L41" s="61"/>
      <c r="M41" s="61"/>
      <c r="N41" s="61"/>
      <c r="O41" s="61"/>
      <c r="P41" s="61"/>
      <c r="Q41" s="40">
        <f t="shared" si="2"/>
        <v>0</v>
      </c>
      <c r="R41" s="62"/>
      <c r="S41" s="39">
        <f>'Conversion factors MOB'!B16</f>
        <v>0</v>
      </c>
      <c r="T41" s="40">
        <f t="shared" si="38"/>
        <v>0</v>
      </c>
      <c r="U41" s="40">
        <f t="shared" si="29"/>
        <v>0</v>
      </c>
      <c r="V41" s="40">
        <f t="shared" si="30"/>
        <v>0</v>
      </c>
      <c r="W41" s="40">
        <f t="shared" si="31"/>
        <v>0</v>
      </c>
      <c r="X41" s="40">
        <f t="shared" si="32"/>
        <v>0</v>
      </c>
      <c r="Y41" s="40">
        <f t="shared" si="33"/>
        <v>0</v>
      </c>
      <c r="Z41" s="40">
        <f t="shared" si="34"/>
        <v>0</v>
      </c>
      <c r="AA41" s="40">
        <f t="shared" si="35"/>
        <v>0</v>
      </c>
      <c r="AB41" s="40">
        <f t="shared" si="36"/>
        <v>0</v>
      </c>
      <c r="AC41" s="40">
        <f t="shared" si="37"/>
        <v>0</v>
      </c>
      <c r="AD41" s="40">
        <f t="shared" si="14"/>
        <v>0</v>
      </c>
      <c r="AE41" s="62"/>
      <c r="AF41" s="60"/>
      <c r="AG41" s="62"/>
      <c r="AH41" s="62"/>
      <c r="AI41" s="62"/>
      <c r="AJ41" s="62"/>
      <c r="AK41" s="60"/>
    </row>
    <row r="42" spans="1:37" ht="54.6" customHeight="1" thickBot="1" x14ac:dyDescent="0.3">
      <c r="A42" s="207" t="s">
        <v>325</v>
      </c>
      <c r="B42" s="207" t="s">
        <v>271</v>
      </c>
      <c r="C42" s="226" t="s">
        <v>331</v>
      </c>
      <c r="D42" s="207" t="s">
        <v>338</v>
      </c>
      <c r="E42" s="226" t="s">
        <v>356</v>
      </c>
      <c r="F42" s="228" t="s">
        <v>281</v>
      </c>
      <c r="G42" s="61"/>
      <c r="H42" s="61"/>
      <c r="I42" s="61"/>
      <c r="J42" s="61"/>
      <c r="K42" s="61"/>
      <c r="L42" s="61"/>
      <c r="M42" s="61"/>
      <c r="N42" s="61"/>
      <c r="O42" s="61"/>
      <c r="P42" s="61"/>
      <c r="Q42" s="40">
        <f t="shared" si="2"/>
        <v>0</v>
      </c>
      <c r="R42" s="62"/>
      <c r="S42" s="39">
        <f>'Conversion factors MOB'!B15</f>
        <v>0</v>
      </c>
      <c r="T42" s="40">
        <f t="shared" si="38"/>
        <v>0</v>
      </c>
      <c r="U42" s="40">
        <f t="shared" si="29"/>
        <v>0</v>
      </c>
      <c r="V42" s="40">
        <f t="shared" si="30"/>
        <v>0</v>
      </c>
      <c r="W42" s="40">
        <f t="shared" si="31"/>
        <v>0</v>
      </c>
      <c r="X42" s="40">
        <f>K42*$S42</f>
        <v>0</v>
      </c>
      <c r="Y42" s="40">
        <f t="shared" si="33"/>
        <v>0</v>
      </c>
      <c r="Z42" s="40">
        <f t="shared" si="34"/>
        <v>0</v>
      </c>
      <c r="AA42" s="40">
        <f t="shared" si="35"/>
        <v>0</v>
      </c>
      <c r="AB42" s="40">
        <f t="shared" si="36"/>
        <v>0</v>
      </c>
      <c r="AC42" s="40">
        <f t="shared" si="37"/>
        <v>0</v>
      </c>
      <c r="AD42" s="40">
        <f t="shared" si="14"/>
        <v>0</v>
      </c>
      <c r="AE42" s="62"/>
      <c r="AF42" s="60"/>
      <c r="AG42" s="62"/>
      <c r="AH42" s="62"/>
      <c r="AI42" s="62"/>
      <c r="AJ42" s="62"/>
      <c r="AK42" s="60"/>
    </row>
    <row r="43" spans="1:37" ht="54.6" customHeight="1" thickBot="1" x14ac:dyDescent="0.3">
      <c r="A43" s="207" t="s">
        <v>325</v>
      </c>
      <c r="B43" s="207" t="s">
        <v>271</v>
      </c>
      <c r="C43" s="226" t="s">
        <v>331</v>
      </c>
      <c r="D43" s="207" t="s">
        <v>338</v>
      </c>
      <c r="E43" s="226" t="s">
        <v>412</v>
      </c>
      <c r="F43" s="228" t="s">
        <v>281</v>
      </c>
      <c r="G43" s="61"/>
      <c r="H43" s="61"/>
      <c r="I43" s="61"/>
      <c r="J43" s="61"/>
      <c r="K43" s="61"/>
      <c r="L43" s="61"/>
      <c r="M43" s="61"/>
      <c r="N43" s="61"/>
      <c r="O43" s="61"/>
      <c r="P43" s="61"/>
      <c r="Q43" s="40">
        <f t="shared" si="2"/>
        <v>0</v>
      </c>
      <c r="R43" s="62"/>
      <c r="S43" s="106">
        <f>'Conversion factors MOB'!B14</f>
        <v>0.7</v>
      </c>
      <c r="T43" s="40">
        <f>G43*$S43</f>
        <v>0</v>
      </c>
      <c r="U43" s="40">
        <f t="shared" si="29"/>
        <v>0</v>
      </c>
      <c r="V43" s="40">
        <f t="shared" si="30"/>
        <v>0</v>
      </c>
      <c r="W43" s="40">
        <f t="shared" si="31"/>
        <v>0</v>
      </c>
      <c r="X43" s="40">
        <f t="shared" si="32"/>
        <v>0</v>
      </c>
      <c r="Y43" s="40">
        <f t="shared" si="33"/>
        <v>0</v>
      </c>
      <c r="Z43" s="40">
        <f t="shared" si="34"/>
        <v>0</v>
      </c>
      <c r="AA43" s="40">
        <f t="shared" si="35"/>
        <v>0</v>
      </c>
      <c r="AB43" s="40">
        <f t="shared" si="36"/>
        <v>0</v>
      </c>
      <c r="AC43" s="40">
        <f t="shared" si="37"/>
        <v>0</v>
      </c>
      <c r="AD43" s="40">
        <f t="shared" si="14"/>
        <v>0</v>
      </c>
      <c r="AE43" s="62"/>
      <c r="AF43" s="60"/>
      <c r="AG43" s="62"/>
      <c r="AH43" s="62"/>
      <c r="AI43" s="62"/>
      <c r="AJ43" s="62"/>
      <c r="AK43" s="60"/>
    </row>
    <row r="44" spans="1:37" ht="54.6" customHeight="1" thickBot="1" x14ac:dyDescent="0.3">
      <c r="A44" s="207" t="s">
        <v>325</v>
      </c>
      <c r="B44" s="207" t="s">
        <v>271</v>
      </c>
      <c r="C44" s="226" t="s">
        <v>331</v>
      </c>
      <c r="D44" s="207" t="s">
        <v>338</v>
      </c>
      <c r="E44" s="227" t="s">
        <v>357</v>
      </c>
      <c r="F44" s="228" t="s">
        <v>281</v>
      </c>
      <c r="G44" s="61"/>
      <c r="H44" s="61"/>
      <c r="I44" s="61"/>
      <c r="J44" s="61"/>
      <c r="K44" s="61"/>
      <c r="L44" s="61"/>
      <c r="M44" s="61"/>
      <c r="N44" s="61"/>
      <c r="O44" s="61"/>
      <c r="P44" s="61"/>
      <c r="Q44" s="40">
        <f t="shared" si="2"/>
        <v>0</v>
      </c>
      <c r="R44" s="62"/>
      <c r="S44" s="106">
        <f>'Conversion factors MOB'!B17</f>
        <v>1.1000000000000001</v>
      </c>
      <c r="T44" s="40">
        <f>G44*$S44</f>
        <v>0</v>
      </c>
      <c r="U44" s="40">
        <f t="shared" si="29"/>
        <v>0</v>
      </c>
      <c r="V44" s="40">
        <f t="shared" si="30"/>
        <v>0</v>
      </c>
      <c r="W44" s="40">
        <f t="shared" si="31"/>
        <v>0</v>
      </c>
      <c r="X44" s="40">
        <f t="shared" si="32"/>
        <v>0</v>
      </c>
      <c r="Y44" s="40">
        <f t="shared" si="33"/>
        <v>0</v>
      </c>
      <c r="Z44" s="40">
        <f t="shared" si="34"/>
        <v>0</v>
      </c>
      <c r="AA44" s="40">
        <f t="shared" si="35"/>
        <v>0</v>
      </c>
      <c r="AB44" s="40">
        <f t="shared" si="36"/>
        <v>0</v>
      </c>
      <c r="AC44" s="40">
        <f t="shared" si="37"/>
        <v>0</v>
      </c>
      <c r="AD44" s="40">
        <f>SUM(T44:AC44)</f>
        <v>0</v>
      </c>
      <c r="AE44" s="62"/>
      <c r="AF44" s="60"/>
      <c r="AG44" s="62"/>
      <c r="AH44" s="62"/>
      <c r="AI44" s="62"/>
      <c r="AJ44" s="62"/>
      <c r="AK44" s="60"/>
    </row>
    <row r="45" spans="1:37" ht="54.6" customHeight="1" thickBot="1" x14ac:dyDescent="0.3">
      <c r="A45" s="207" t="s">
        <v>325</v>
      </c>
      <c r="B45" s="207" t="s">
        <v>271</v>
      </c>
      <c r="C45" s="226" t="s">
        <v>331</v>
      </c>
      <c r="D45" s="207" t="s">
        <v>338</v>
      </c>
      <c r="E45" s="227" t="s">
        <v>566</v>
      </c>
      <c r="F45" s="228" t="s">
        <v>281</v>
      </c>
      <c r="G45" s="61"/>
      <c r="H45" s="61"/>
      <c r="I45" s="61"/>
      <c r="J45" s="61"/>
      <c r="K45" s="61"/>
      <c r="L45" s="61"/>
      <c r="M45" s="61"/>
      <c r="N45" s="61"/>
      <c r="O45" s="61"/>
      <c r="P45" s="61"/>
      <c r="Q45" s="40">
        <f t="shared" si="2"/>
        <v>0</v>
      </c>
      <c r="R45" s="62"/>
      <c r="S45" s="106">
        <f>'Conversion factors MOB'!B18</f>
        <v>1.1000000000000001</v>
      </c>
      <c r="T45" s="40">
        <f>G45*$S45</f>
        <v>0</v>
      </c>
      <c r="U45" s="40">
        <f t="shared" si="29"/>
        <v>0</v>
      </c>
      <c r="V45" s="40">
        <f t="shared" si="30"/>
        <v>0</v>
      </c>
      <c r="W45" s="40">
        <f t="shared" si="31"/>
        <v>0</v>
      </c>
      <c r="X45" s="40">
        <f t="shared" si="32"/>
        <v>0</v>
      </c>
      <c r="Y45" s="40">
        <f t="shared" si="33"/>
        <v>0</v>
      </c>
      <c r="Z45" s="40">
        <f t="shared" si="34"/>
        <v>0</v>
      </c>
      <c r="AA45" s="40">
        <f t="shared" si="35"/>
        <v>0</v>
      </c>
      <c r="AB45" s="40">
        <f t="shared" si="36"/>
        <v>0</v>
      </c>
      <c r="AC45" s="40">
        <f t="shared" si="37"/>
        <v>0</v>
      </c>
      <c r="AD45" s="40">
        <f t="shared" si="14"/>
        <v>0</v>
      </c>
      <c r="AE45" s="62"/>
      <c r="AF45" s="60"/>
      <c r="AG45" s="62"/>
      <c r="AH45" s="62"/>
      <c r="AI45" s="62"/>
      <c r="AJ45" s="62"/>
      <c r="AK45" s="60"/>
    </row>
    <row r="46" spans="1:37" ht="54.6" customHeight="1" thickBot="1" x14ac:dyDescent="0.3">
      <c r="A46" s="207" t="s">
        <v>325</v>
      </c>
      <c r="B46" s="207" t="s">
        <v>271</v>
      </c>
      <c r="C46" s="226" t="s">
        <v>331</v>
      </c>
      <c r="D46" s="207" t="s">
        <v>338</v>
      </c>
      <c r="E46" s="61" t="s">
        <v>107</v>
      </c>
      <c r="F46" s="60" t="s">
        <v>281</v>
      </c>
      <c r="G46" s="61"/>
      <c r="H46" s="61"/>
      <c r="I46" s="61"/>
      <c r="J46" s="61"/>
      <c r="K46" s="61"/>
      <c r="L46" s="61"/>
      <c r="M46" s="61"/>
      <c r="N46" s="61"/>
      <c r="O46" s="61"/>
      <c r="P46" s="61"/>
      <c r="Q46" s="40">
        <f t="shared" si="2"/>
        <v>0</v>
      </c>
      <c r="R46" s="96" t="s">
        <v>388</v>
      </c>
      <c r="S46" s="107"/>
      <c r="T46" s="40">
        <f t="shared" si="38"/>
        <v>0</v>
      </c>
      <c r="U46" s="40">
        <f t="shared" si="29"/>
        <v>0</v>
      </c>
      <c r="V46" s="40">
        <f t="shared" si="30"/>
        <v>0</v>
      </c>
      <c r="W46" s="40">
        <f t="shared" si="31"/>
        <v>0</v>
      </c>
      <c r="X46" s="40">
        <f t="shared" si="32"/>
        <v>0</v>
      </c>
      <c r="Y46" s="40">
        <f t="shared" si="33"/>
        <v>0</v>
      </c>
      <c r="Z46" s="40">
        <f t="shared" si="34"/>
        <v>0</v>
      </c>
      <c r="AA46" s="40">
        <f>N46*$S46</f>
        <v>0</v>
      </c>
      <c r="AB46" s="40">
        <f t="shared" si="36"/>
        <v>0</v>
      </c>
      <c r="AC46" s="40">
        <f t="shared" si="37"/>
        <v>0</v>
      </c>
      <c r="AD46" s="40">
        <f t="shared" si="14"/>
        <v>0</v>
      </c>
      <c r="AE46" s="62"/>
      <c r="AF46" s="60"/>
      <c r="AG46" s="62"/>
      <c r="AH46" s="62"/>
      <c r="AI46" s="62"/>
      <c r="AJ46" s="62"/>
      <c r="AK46" s="60"/>
    </row>
    <row r="47" spans="1:37" ht="54.6" customHeight="1" thickBot="1" x14ac:dyDescent="0.3">
      <c r="A47" s="207" t="s">
        <v>327</v>
      </c>
      <c r="B47" s="207" t="s">
        <v>271</v>
      </c>
      <c r="C47" s="226" t="s">
        <v>333</v>
      </c>
      <c r="D47" s="207" t="s">
        <v>340</v>
      </c>
      <c r="E47" s="61" t="s">
        <v>107</v>
      </c>
      <c r="F47" s="229" t="s">
        <v>284</v>
      </c>
      <c r="G47" s="61"/>
      <c r="H47" s="61"/>
      <c r="I47" s="61"/>
      <c r="J47" s="61"/>
      <c r="K47" s="61"/>
      <c r="L47" s="61"/>
      <c r="M47" s="61"/>
      <c r="N47" s="61"/>
      <c r="O47" s="61"/>
      <c r="P47" s="61"/>
      <c r="Q47" s="40">
        <f t="shared" si="2"/>
        <v>0</v>
      </c>
      <c r="R47" s="96" t="s">
        <v>387</v>
      </c>
      <c r="S47" s="107"/>
      <c r="T47" s="40">
        <f t="shared" si="38"/>
        <v>0</v>
      </c>
      <c r="U47" s="40">
        <f t="shared" si="29"/>
        <v>0</v>
      </c>
      <c r="V47" s="40">
        <f t="shared" si="30"/>
        <v>0</v>
      </c>
      <c r="W47" s="40">
        <f t="shared" si="31"/>
        <v>0</v>
      </c>
      <c r="X47" s="40">
        <f t="shared" si="32"/>
        <v>0</v>
      </c>
      <c r="Y47" s="40">
        <f t="shared" si="33"/>
        <v>0</v>
      </c>
      <c r="Z47" s="40">
        <f t="shared" si="34"/>
        <v>0</v>
      </c>
      <c r="AA47" s="40">
        <f t="shared" si="35"/>
        <v>0</v>
      </c>
      <c r="AB47" s="40">
        <f t="shared" si="36"/>
        <v>0</v>
      </c>
      <c r="AC47" s="40">
        <f t="shared" si="37"/>
        <v>0</v>
      </c>
      <c r="AD47" s="40">
        <f t="shared" si="14"/>
        <v>0</v>
      </c>
      <c r="AE47" s="62"/>
      <c r="AF47" s="60"/>
      <c r="AG47" s="62"/>
      <c r="AH47" s="62"/>
      <c r="AI47" s="62"/>
      <c r="AJ47" s="62"/>
      <c r="AK47" s="60" t="s">
        <v>64</v>
      </c>
    </row>
    <row r="48" spans="1:37" ht="54.6" customHeight="1" thickBot="1" x14ac:dyDescent="0.3">
      <c r="A48" s="207" t="s">
        <v>328</v>
      </c>
      <c r="B48" s="207" t="s">
        <v>300</v>
      </c>
      <c r="C48" s="227" t="s">
        <v>334</v>
      </c>
      <c r="D48" s="229" t="s">
        <v>342</v>
      </c>
      <c r="E48" s="226" t="s">
        <v>296</v>
      </c>
      <c r="F48" s="228" t="s">
        <v>281</v>
      </c>
      <c r="G48" s="61"/>
      <c r="H48" s="61"/>
      <c r="I48" s="61"/>
      <c r="J48" s="61"/>
      <c r="K48" s="61"/>
      <c r="L48" s="61"/>
      <c r="M48" s="61"/>
      <c r="N48" s="61"/>
      <c r="O48" s="61"/>
      <c r="P48" s="61"/>
      <c r="Q48" s="40">
        <f t="shared" si="2"/>
        <v>0</v>
      </c>
      <c r="R48" s="62"/>
      <c r="S48" s="39">
        <f>'Conversion factors MOB'!B16</f>
        <v>0</v>
      </c>
      <c r="T48" s="40">
        <f t="shared" si="38"/>
        <v>0</v>
      </c>
      <c r="U48" s="40">
        <f t="shared" si="29"/>
        <v>0</v>
      </c>
      <c r="V48" s="40">
        <f t="shared" si="30"/>
        <v>0</v>
      </c>
      <c r="W48" s="40">
        <f t="shared" si="31"/>
        <v>0</v>
      </c>
      <c r="X48" s="40">
        <f t="shared" si="32"/>
        <v>0</v>
      </c>
      <c r="Y48" s="40">
        <f t="shared" si="33"/>
        <v>0</v>
      </c>
      <c r="Z48" s="40">
        <f t="shared" si="34"/>
        <v>0</v>
      </c>
      <c r="AA48" s="40">
        <f t="shared" si="35"/>
        <v>0</v>
      </c>
      <c r="AB48" s="40">
        <f t="shared" si="36"/>
        <v>0</v>
      </c>
      <c r="AC48" s="40">
        <f t="shared" si="37"/>
        <v>0</v>
      </c>
      <c r="AD48" s="40">
        <f t="shared" si="14"/>
        <v>0</v>
      </c>
      <c r="AE48" s="62"/>
      <c r="AF48" s="60"/>
      <c r="AG48" s="62"/>
      <c r="AH48" s="62"/>
      <c r="AI48" s="62"/>
      <c r="AJ48" s="62"/>
      <c r="AK48" s="60" t="s">
        <v>64</v>
      </c>
    </row>
    <row r="49" spans="1:37" ht="54.6" customHeight="1" thickBot="1" x14ac:dyDescent="0.3">
      <c r="A49" s="207" t="s">
        <v>328</v>
      </c>
      <c r="B49" s="207" t="s">
        <v>300</v>
      </c>
      <c r="C49" s="227" t="s">
        <v>334</v>
      </c>
      <c r="D49" s="229" t="s">
        <v>342</v>
      </c>
      <c r="E49" s="226" t="s">
        <v>67</v>
      </c>
      <c r="F49" s="228" t="s">
        <v>281</v>
      </c>
      <c r="G49" s="61"/>
      <c r="H49" s="61"/>
      <c r="I49" s="61"/>
      <c r="J49" s="61"/>
      <c r="K49" s="61"/>
      <c r="L49" s="61"/>
      <c r="M49" s="61"/>
      <c r="N49" s="61"/>
      <c r="O49" s="61"/>
      <c r="P49" s="61"/>
      <c r="Q49" s="40">
        <f t="shared" si="2"/>
        <v>0</v>
      </c>
      <c r="R49" s="62"/>
      <c r="S49" s="106">
        <f>'Conversion factors MOB'!B10</f>
        <v>59.5</v>
      </c>
      <c r="T49" s="40">
        <f t="shared" si="38"/>
        <v>0</v>
      </c>
      <c r="U49" s="40">
        <f t="shared" si="29"/>
        <v>0</v>
      </c>
      <c r="V49" s="40">
        <f t="shared" si="30"/>
        <v>0</v>
      </c>
      <c r="W49" s="40">
        <f t="shared" si="31"/>
        <v>0</v>
      </c>
      <c r="X49" s="40">
        <f t="shared" si="32"/>
        <v>0</v>
      </c>
      <c r="Y49" s="40">
        <f t="shared" si="33"/>
        <v>0</v>
      </c>
      <c r="Z49" s="40">
        <f t="shared" si="34"/>
        <v>0</v>
      </c>
      <c r="AA49" s="40">
        <f t="shared" si="35"/>
        <v>0</v>
      </c>
      <c r="AB49" s="40">
        <f t="shared" si="36"/>
        <v>0</v>
      </c>
      <c r="AC49" s="40">
        <f t="shared" si="37"/>
        <v>0</v>
      </c>
      <c r="AD49" s="40">
        <f t="shared" si="14"/>
        <v>0</v>
      </c>
      <c r="AE49" s="62"/>
      <c r="AF49" s="60"/>
      <c r="AG49" s="62"/>
      <c r="AH49" s="62"/>
      <c r="AI49" s="62"/>
      <c r="AJ49" s="62"/>
      <c r="AK49" s="60" t="s">
        <v>64</v>
      </c>
    </row>
    <row r="50" spans="1:37" ht="54.6" customHeight="1" thickBot="1" x14ac:dyDescent="0.3">
      <c r="A50" s="207" t="s">
        <v>328</v>
      </c>
      <c r="B50" s="207" t="s">
        <v>300</v>
      </c>
      <c r="C50" s="227" t="s">
        <v>334</v>
      </c>
      <c r="D50" s="229" t="s">
        <v>342</v>
      </c>
      <c r="E50" s="226" t="s">
        <v>68</v>
      </c>
      <c r="F50" s="228" t="s">
        <v>281</v>
      </c>
      <c r="G50" s="61"/>
      <c r="H50" s="61"/>
      <c r="I50" s="61"/>
      <c r="J50" s="61"/>
      <c r="K50" s="61"/>
      <c r="L50" s="61"/>
      <c r="M50" s="61"/>
      <c r="N50" s="61"/>
      <c r="O50" s="61"/>
      <c r="P50" s="61"/>
      <c r="Q50" s="40">
        <f t="shared" si="2"/>
        <v>0</v>
      </c>
      <c r="R50" s="62"/>
      <c r="S50" s="106">
        <f>'Conversion factors MOB'!B12</f>
        <v>73.2</v>
      </c>
      <c r="T50" s="40">
        <f t="shared" si="38"/>
        <v>0</v>
      </c>
      <c r="U50" s="40">
        <f t="shared" si="29"/>
        <v>0</v>
      </c>
      <c r="V50" s="40">
        <f t="shared" si="30"/>
        <v>0</v>
      </c>
      <c r="W50" s="40">
        <f t="shared" si="31"/>
        <v>0</v>
      </c>
      <c r="X50" s="40">
        <f t="shared" si="32"/>
        <v>0</v>
      </c>
      <c r="Y50" s="40">
        <f t="shared" si="33"/>
        <v>0</v>
      </c>
      <c r="Z50" s="40">
        <f t="shared" si="34"/>
        <v>0</v>
      </c>
      <c r="AA50" s="40">
        <f t="shared" si="35"/>
        <v>0</v>
      </c>
      <c r="AB50" s="40">
        <f t="shared" si="36"/>
        <v>0</v>
      </c>
      <c r="AC50" s="40">
        <f t="shared" si="37"/>
        <v>0</v>
      </c>
      <c r="AD50" s="40">
        <f t="shared" si="14"/>
        <v>0</v>
      </c>
      <c r="AE50" s="62"/>
      <c r="AF50" s="60"/>
      <c r="AG50" s="62"/>
      <c r="AH50" s="62"/>
      <c r="AI50" s="62"/>
      <c r="AJ50" s="62"/>
      <c r="AK50" s="60" t="s">
        <v>64</v>
      </c>
    </row>
    <row r="51" spans="1:37" ht="54.6" customHeight="1" thickBot="1" x14ac:dyDescent="0.3">
      <c r="A51" s="207" t="s">
        <v>328</v>
      </c>
      <c r="B51" s="207" t="s">
        <v>300</v>
      </c>
      <c r="C51" s="227" t="s">
        <v>334</v>
      </c>
      <c r="D51" s="229" t="s">
        <v>342</v>
      </c>
      <c r="E51" s="61" t="s">
        <v>107</v>
      </c>
      <c r="F51" s="60" t="s">
        <v>281</v>
      </c>
      <c r="G51" s="61"/>
      <c r="H51" s="61"/>
      <c r="I51" s="61"/>
      <c r="J51" s="61"/>
      <c r="K51" s="61"/>
      <c r="L51" s="61"/>
      <c r="M51" s="61"/>
      <c r="N51" s="61"/>
      <c r="O51" s="61"/>
      <c r="P51" s="61"/>
      <c r="Q51" s="40">
        <f>SUM(G51:P51)</f>
        <v>0</v>
      </c>
      <c r="R51" s="96" t="s">
        <v>388</v>
      </c>
      <c r="S51" s="107"/>
      <c r="T51" s="40">
        <f t="shared" si="38"/>
        <v>0</v>
      </c>
      <c r="U51" s="40">
        <f t="shared" si="29"/>
        <v>0</v>
      </c>
      <c r="V51" s="40">
        <f t="shared" si="30"/>
        <v>0</v>
      </c>
      <c r="W51" s="40">
        <f t="shared" si="31"/>
        <v>0</v>
      </c>
      <c r="X51" s="40">
        <f t="shared" si="32"/>
        <v>0</v>
      </c>
      <c r="Y51" s="40">
        <f t="shared" si="33"/>
        <v>0</v>
      </c>
      <c r="Z51" s="40">
        <f t="shared" si="34"/>
        <v>0</v>
      </c>
      <c r="AA51" s="40">
        <f t="shared" si="35"/>
        <v>0</v>
      </c>
      <c r="AB51" s="40">
        <f t="shared" si="36"/>
        <v>0</v>
      </c>
      <c r="AC51" s="40">
        <f t="shared" si="37"/>
        <v>0</v>
      </c>
      <c r="AD51" s="40">
        <f t="shared" si="14"/>
        <v>0</v>
      </c>
      <c r="AE51" s="62"/>
      <c r="AF51" s="60"/>
      <c r="AG51" s="62"/>
      <c r="AH51" s="62"/>
      <c r="AI51" s="62"/>
      <c r="AJ51" s="62"/>
      <c r="AK51" s="60" t="s">
        <v>64</v>
      </c>
    </row>
    <row r="52" spans="1:37" ht="15.75" thickBot="1" x14ac:dyDescent="0.3">
      <c r="A52" s="80" t="s">
        <v>264</v>
      </c>
      <c r="B52" s="225"/>
      <c r="C52" s="31"/>
      <c r="D52" s="31"/>
      <c r="E52" s="31"/>
      <c r="F52" s="31"/>
      <c r="G52" s="41"/>
      <c r="H52" s="41"/>
      <c r="I52" s="41"/>
      <c r="J52" s="41"/>
      <c r="K52" s="41"/>
      <c r="L52" s="41"/>
      <c r="M52" s="41"/>
      <c r="N52" s="41"/>
      <c r="O52" s="41"/>
      <c r="P52" s="41"/>
      <c r="Q52" s="42"/>
      <c r="R52" s="31"/>
      <c r="S52" s="114"/>
      <c r="T52" s="43"/>
      <c r="U52" s="42"/>
      <c r="V52" s="42"/>
      <c r="W52" s="42"/>
      <c r="X52" s="42"/>
      <c r="Y52" s="42"/>
      <c r="Z52" s="42"/>
      <c r="AA52" s="42"/>
      <c r="AB52" s="42"/>
      <c r="AC52" s="42"/>
      <c r="AD52" s="42"/>
      <c r="AE52" s="32"/>
      <c r="AF52" s="32"/>
      <c r="AG52" s="32"/>
      <c r="AH52" s="32"/>
      <c r="AI52" s="31"/>
      <c r="AJ52" s="31"/>
      <c r="AK52" s="32"/>
    </row>
    <row r="53" spans="1:37" ht="61.5" customHeight="1" thickBot="1" x14ac:dyDescent="0.3">
      <c r="A53" s="207" t="s">
        <v>344</v>
      </c>
      <c r="B53" s="207" t="s">
        <v>268</v>
      </c>
      <c r="C53" s="226" t="s">
        <v>551</v>
      </c>
      <c r="D53" s="229" t="s">
        <v>347</v>
      </c>
      <c r="E53" s="227" t="s">
        <v>105</v>
      </c>
      <c r="F53" s="212" t="s">
        <v>403</v>
      </c>
      <c r="G53" s="61"/>
      <c r="H53" s="61"/>
      <c r="I53" s="61"/>
      <c r="J53" s="61"/>
      <c r="K53" s="61"/>
      <c r="L53" s="61"/>
      <c r="M53" s="61"/>
      <c r="N53" s="61"/>
      <c r="O53" s="61"/>
      <c r="P53" s="61"/>
      <c r="Q53" s="25"/>
      <c r="R53" s="96"/>
      <c r="S53" s="106">
        <f>'Conversion factors MOB'!B7</f>
        <v>72</v>
      </c>
      <c r="T53" s="40">
        <f t="shared" ref="T53:T58" si="51">G53*G$82*G$76*G$85*$S53*G$79</f>
        <v>0</v>
      </c>
      <c r="U53" s="40">
        <f t="shared" ref="U53:AB54" si="52">H53*H$82*H$76*H$85*$S53*H$79</f>
        <v>0</v>
      </c>
      <c r="V53" s="40">
        <f t="shared" si="52"/>
        <v>0</v>
      </c>
      <c r="W53" s="40">
        <f t="shared" si="52"/>
        <v>0</v>
      </c>
      <c r="X53" s="40">
        <f t="shared" si="52"/>
        <v>0</v>
      </c>
      <c r="Y53" s="40">
        <f t="shared" si="52"/>
        <v>0</v>
      </c>
      <c r="Z53" s="40">
        <f t="shared" si="52"/>
        <v>0</v>
      </c>
      <c r="AA53" s="40">
        <f t="shared" si="52"/>
        <v>0</v>
      </c>
      <c r="AB53" s="40">
        <f t="shared" si="52"/>
        <v>0</v>
      </c>
      <c r="AC53" s="40">
        <f>P53*P$82*P$76*P$85*$S53*P$79</f>
        <v>0</v>
      </c>
      <c r="AD53" s="40">
        <f>SUM(T53:AC53)</f>
        <v>0</v>
      </c>
      <c r="AE53" s="62"/>
      <c r="AF53" s="60"/>
      <c r="AG53" s="62"/>
      <c r="AH53" s="62"/>
      <c r="AI53" s="62"/>
      <c r="AJ53" s="62"/>
      <c r="AK53" s="60"/>
    </row>
    <row r="54" spans="1:37" ht="61.5" customHeight="1" thickBot="1" x14ac:dyDescent="0.3">
      <c r="A54" s="207" t="s">
        <v>344</v>
      </c>
      <c r="B54" s="207" t="s">
        <v>268</v>
      </c>
      <c r="C54" s="226" t="s">
        <v>551</v>
      </c>
      <c r="D54" s="229" t="s">
        <v>347</v>
      </c>
      <c r="E54" s="227" t="s">
        <v>106</v>
      </c>
      <c r="F54" s="212" t="s">
        <v>403</v>
      </c>
      <c r="G54" s="61"/>
      <c r="H54" s="61"/>
      <c r="I54" s="61"/>
      <c r="J54" s="61"/>
      <c r="K54" s="61"/>
      <c r="L54" s="61"/>
      <c r="M54" s="61"/>
      <c r="N54" s="61"/>
      <c r="O54" s="61"/>
      <c r="P54" s="61"/>
      <c r="Q54" s="25"/>
      <c r="R54" s="96"/>
      <c r="S54" s="106">
        <f>'Conversion factors MOB'!B9</f>
        <v>70.5</v>
      </c>
      <c r="T54" s="40">
        <f t="shared" si="51"/>
        <v>0</v>
      </c>
      <c r="U54" s="40">
        <f t="shared" si="52"/>
        <v>0</v>
      </c>
      <c r="V54" s="40">
        <f>I54*I$82*I$76*I$85*$S54*I$79</f>
        <v>0</v>
      </c>
      <c r="W54" s="40">
        <f t="shared" si="52"/>
        <v>0</v>
      </c>
      <c r="X54" s="40">
        <f>K54*K$82*K$76*K$85*$S54*K$79</f>
        <v>0</v>
      </c>
      <c r="Y54" s="40">
        <f t="shared" si="52"/>
        <v>0</v>
      </c>
      <c r="Z54" s="40">
        <f t="shared" si="52"/>
        <v>0</v>
      </c>
      <c r="AA54" s="40">
        <f t="shared" si="52"/>
        <v>0</v>
      </c>
      <c r="AB54" s="40">
        <f t="shared" si="52"/>
        <v>0</v>
      </c>
      <c r="AC54" s="40">
        <f t="shared" ref="AC54" si="53">P54*P$82*P$76*P$85*$S54*P$79</f>
        <v>0</v>
      </c>
      <c r="AD54" s="40">
        <f>SUM(T54:AC54)</f>
        <v>0</v>
      </c>
      <c r="AE54" s="62"/>
      <c r="AF54" s="60"/>
      <c r="AG54" s="62"/>
      <c r="AH54" s="62"/>
      <c r="AI54" s="62"/>
      <c r="AJ54" s="62"/>
      <c r="AK54" s="60"/>
    </row>
    <row r="55" spans="1:37" ht="61.5" customHeight="1" thickBot="1" x14ac:dyDescent="0.3">
      <c r="A55" s="207" t="s">
        <v>344</v>
      </c>
      <c r="B55" s="207" t="s">
        <v>268</v>
      </c>
      <c r="C55" s="226" t="s">
        <v>551</v>
      </c>
      <c r="D55" s="229" t="s">
        <v>347</v>
      </c>
      <c r="E55" s="227" t="s">
        <v>296</v>
      </c>
      <c r="F55" s="212" t="s">
        <v>403</v>
      </c>
      <c r="G55" s="61"/>
      <c r="H55" s="61"/>
      <c r="I55" s="61"/>
      <c r="J55" s="61"/>
      <c r="K55" s="61"/>
      <c r="L55" s="61"/>
      <c r="M55" s="61"/>
      <c r="N55" s="61"/>
      <c r="O55" s="61"/>
      <c r="P55" s="61"/>
      <c r="Q55" s="25"/>
      <c r="R55" s="96"/>
      <c r="S55" s="39">
        <f>'Conversion factors MOB'!B16</f>
        <v>0</v>
      </c>
      <c r="T55" s="40">
        <f t="shared" si="51"/>
        <v>0</v>
      </c>
      <c r="U55" s="40">
        <f t="shared" ref="U55:AC59" si="54">H55*H$82*H$76*H$85*$S55*H$79</f>
        <v>0</v>
      </c>
      <c r="V55" s="40">
        <f t="shared" si="54"/>
        <v>0</v>
      </c>
      <c r="W55" s="40">
        <f t="shared" si="54"/>
        <v>0</v>
      </c>
      <c r="X55" s="40">
        <f t="shared" si="54"/>
        <v>0</v>
      </c>
      <c r="Y55" s="40">
        <f t="shared" si="54"/>
        <v>0</v>
      </c>
      <c r="Z55" s="40">
        <f t="shared" si="54"/>
        <v>0</v>
      </c>
      <c r="AA55" s="40">
        <f t="shared" si="54"/>
        <v>0</v>
      </c>
      <c r="AB55" s="40">
        <f t="shared" si="54"/>
        <v>0</v>
      </c>
      <c r="AC55" s="40">
        <f t="shared" si="54"/>
        <v>0</v>
      </c>
      <c r="AD55" s="40">
        <f t="shared" ref="AD55:AD75" si="55">SUM(T55:AC55)</f>
        <v>0</v>
      </c>
      <c r="AE55" s="62"/>
      <c r="AF55" s="60"/>
      <c r="AG55" s="62"/>
      <c r="AH55" s="62"/>
      <c r="AI55" s="62"/>
      <c r="AJ55" s="62"/>
      <c r="AK55" s="60"/>
    </row>
    <row r="56" spans="1:37" ht="61.5" customHeight="1" thickBot="1" x14ac:dyDescent="0.3">
      <c r="A56" s="207" t="s">
        <v>344</v>
      </c>
      <c r="B56" s="207" t="s">
        <v>268</v>
      </c>
      <c r="C56" s="226" t="s">
        <v>551</v>
      </c>
      <c r="D56" s="229" t="s">
        <v>347</v>
      </c>
      <c r="E56" s="227" t="s">
        <v>356</v>
      </c>
      <c r="F56" s="212" t="s">
        <v>403</v>
      </c>
      <c r="G56" s="61"/>
      <c r="H56" s="61"/>
      <c r="I56" s="61"/>
      <c r="J56" s="61"/>
      <c r="K56" s="61"/>
      <c r="L56" s="61"/>
      <c r="M56" s="61"/>
      <c r="N56" s="61"/>
      <c r="O56" s="61"/>
      <c r="P56" s="61"/>
      <c r="Q56" s="25"/>
      <c r="R56" s="96"/>
      <c r="S56" s="39">
        <f>'Conversion factors MOB'!B15</f>
        <v>0</v>
      </c>
      <c r="T56" s="40">
        <f t="shared" si="51"/>
        <v>0</v>
      </c>
      <c r="U56" s="40">
        <f t="shared" si="54"/>
        <v>0</v>
      </c>
      <c r="V56" s="40">
        <f t="shared" si="54"/>
        <v>0</v>
      </c>
      <c r="W56" s="40">
        <f>J56*J$82*J$76*J$85*$S56*J$79</f>
        <v>0</v>
      </c>
      <c r="X56" s="40">
        <f t="shared" si="54"/>
        <v>0</v>
      </c>
      <c r="Y56" s="40">
        <f t="shared" si="54"/>
        <v>0</v>
      </c>
      <c r="Z56" s="40">
        <f t="shared" si="54"/>
        <v>0</v>
      </c>
      <c r="AA56" s="40">
        <f t="shared" si="54"/>
        <v>0</v>
      </c>
      <c r="AB56" s="40">
        <f t="shared" si="54"/>
        <v>0</v>
      </c>
      <c r="AC56" s="40">
        <f t="shared" si="54"/>
        <v>0</v>
      </c>
      <c r="AD56" s="40">
        <f t="shared" si="55"/>
        <v>0</v>
      </c>
      <c r="AE56" s="62"/>
      <c r="AF56" s="60"/>
      <c r="AG56" s="62"/>
      <c r="AH56" s="62"/>
      <c r="AI56" s="62"/>
      <c r="AJ56" s="62"/>
      <c r="AK56" s="60"/>
    </row>
    <row r="57" spans="1:37" ht="61.5" customHeight="1" thickBot="1" x14ac:dyDescent="0.3">
      <c r="A57" s="207" t="s">
        <v>344</v>
      </c>
      <c r="B57" s="207" t="s">
        <v>268</v>
      </c>
      <c r="C57" s="226" t="s">
        <v>551</v>
      </c>
      <c r="D57" s="229" t="s">
        <v>347</v>
      </c>
      <c r="E57" s="227" t="s">
        <v>412</v>
      </c>
      <c r="F57" s="212" t="s">
        <v>403</v>
      </c>
      <c r="G57" s="61"/>
      <c r="H57" s="61"/>
      <c r="I57" s="61"/>
      <c r="J57" s="61"/>
      <c r="K57" s="61"/>
      <c r="L57" s="61"/>
      <c r="M57" s="61"/>
      <c r="N57" s="61"/>
      <c r="O57" s="61"/>
      <c r="P57" s="61"/>
      <c r="Q57" s="25"/>
      <c r="R57" s="96"/>
      <c r="S57" s="106">
        <f>'Conversion factors MOB'!B14</f>
        <v>0.7</v>
      </c>
      <c r="T57" s="40">
        <f t="shared" si="51"/>
        <v>0</v>
      </c>
      <c r="U57" s="40">
        <f t="shared" si="54"/>
        <v>0</v>
      </c>
      <c r="V57" s="40">
        <f t="shared" si="54"/>
        <v>0</v>
      </c>
      <c r="W57" s="40">
        <f t="shared" ref="W57:W59" si="56">J57*J$82*J$76*J$85*$S57*J$79</f>
        <v>0</v>
      </c>
      <c r="X57" s="40">
        <f t="shared" si="54"/>
        <v>0</v>
      </c>
      <c r="Y57" s="40">
        <f t="shared" si="54"/>
        <v>0</v>
      </c>
      <c r="Z57" s="40">
        <f t="shared" si="54"/>
        <v>0</v>
      </c>
      <c r="AA57" s="40">
        <f t="shared" si="54"/>
        <v>0</v>
      </c>
      <c r="AB57" s="40">
        <f>O57*O$82*O$76*O$85*$S57*O$79</f>
        <v>0</v>
      </c>
      <c r="AC57" s="40">
        <f t="shared" si="54"/>
        <v>0</v>
      </c>
      <c r="AD57" s="40">
        <f t="shared" si="55"/>
        <v>0</v>
      </c>
      <c r="AE57" s="62"/>
      <c r="AF57" s="60"/>
      <c r="AG57" s="62"/>
      <c r="AH57" s="62"/>
      <c r="AI57" s="62"/>
      <c r="AJ57" s="62"/>
      <c r="AK57" s="60"/>
    </row>
    <row r="58" spans="1:37" ht="61.5" customHeight="1" thickBot="1" x14ac:dyDescent="0.3">
      <c r="A58" s="207" t="s">
        <v>344</v>
      </c>
      <c r="B58" s="207" t="s">
        <v>268</v>
      </c>
      <c r="C58" s="226" t="s">
        <v>551</v>
      </c>
      <c r="D58" s="229" t="s">
        <v>347</v>
      </c>
      <c r="E58" s="227" t="s">
        <v>357</v>
      </c>
      <c r="F58" s="212" t="s">
        <v>403</v>
      </c>
      <c r="G58" s="61"/>
      <c r="H58" s="61"/>
      <c r="I58" s="61"/>
      <c r="J58" s="61"/>
      <c r="K58" s="61"/>
      <c r="L58" s="61"/>
      <c r="M58" s="61"/>
      <c r="N58" s="61"/>
      <c r="O58" s="61"/>
      <c r="P58" s="61"/>
      <c r="Q58" s="25"/>
      <c r="R58" s="96"/>
      <c r="S58" s="106">
        <f>'Conversion factors MOB'!B17</f>
        <v>1.1000000000000001</v>
      </c>
      <c r="T58" s="40">
        <f t="shared" si="51"/>
        <v>0</v>
      </c>
      <c r="U58" s="40">
        <f t="shared" si="54"/>
        <v>0</v>
      </c>
      <c r="V58" s="40">
        <f t="shared" si="54"/>
        <v>0</v>
      </c>
      <c r="W58" s="40">
        <f t="shared" si="56"/>
        <v>0</v>
      </c>
      <c r="X58" s="40">
        <f t="shared" si="54"/>
        <v>0</v>
      </c>
      <c r="Y58" s="40">
        <f t="shared" si="54"/>
        <v>0</v>
      </c>
      <c r="Z58" s="40">
        <f t="shared" si="54"/>
        <v>0</v>
      </c>
      <c r="AA58" s="40">
        <f t="shared" si="54"/>
        <v>0</v>
      </c>
      <c r="AB58" s="40">
        <f t="shared" si="54"/>
        <v>0</v>
      </c>
      <c r="AC58" s="40">
        <f t="shared" si="54"/>
        <v>0</v>
      </c>
      <c r="AD58" s="40">
        <f t="shared" si="55"/>
        <v>0</v>
      </c>
      <c r="AE58" s="62"/>
      <c r="AF58" s="60"/>
      <c r="AG58" s="62"/>
      <c r="AH58" s="62"/>
      <c r="AI58" s="62"/>
      <c r="AJ58" s="62"/>
      <c r="AK58" s="60"/>
    </row>
    <row r="59" spans="1:37" ht="61.5" customHeight="1" thickBot="1" x14ac:dyDescent="0.3">
      <c r="A59" s="207" t="s">
        <v>344</v>
      </c>
      <c r="B59" s="207" t="s">
        <v>268</v>
      </c>
      <c r="C59" s="226" t="s">
        <v>551</v>
      </c>
      <c r="D59" s="229" t="s">
        <v>347</v>
      </c>
      <c r="E59" s="227" t="s">
        <v>566</v>
      </c>
      <c r="F59" s="212" t="s">
        <v>403</v>
      </c>
      <c r="G59" s="61"/>
      <c r="H59" s="61"/>
      <c r="I59" s="61"/>
      <c r="J59" s="61"/>
      <c r="K59" s="61"/>
      <c r="L59" s="61"/>
      <c r="M59" s="61"/>
      <c r="N59" s="61"/>
      <c r="O59" s="61"/>
      <c r="P59" s="61"/>
      <c r="Q59" s="25"/>
      <c r="R59" s="96"/>
      <c r="S59" s="106">
        <f>'Conversion factors MOB'!B18</f>
        <v>1.1000000000000001</v>
      </c>
      <c r="T59" s="40">
        <f t="shared" ref="T59" si="57">G59*G$82*G$76*G$85*$S59*G$79</f>
        <v>0</v>
      </c>
      <c r="U59" s="40">
        <f t="shared" si="54"/>
        <v>0</v>
      </c>
      <c r="V59" s="40">
        <f>I59*I$82*I$76*I$85*$S59*I$79</f>
        <v>0</v>
      </c>
      <c r="W59" s="40">
        <f t="shared" si="56"/>
        <v>0</v>
      </c>
      <c r="X59" s="40">
        <f t="shared" si="54"/>
        <v>0</v>
      </c>
      <c r="Y59" s="40">
        <f t="shared" si="54"/>
        <v>0</v>
      </c>
      <c r="Z59" s="40">
        <f t="shared" si="54"/>
        <v>0</v>
      </c>
      <c r="AA59" s="40">
        <f t="shared" si="54"/>
        <v>0</v>
      </c>
      <c r="AB59" s="40">
        <f t="shared" si="54"/>
        <v>0</v>
      </c>
      <c r="AC59" s="40">
        <f t="shared" si="54"/>
        <v>0</v>
      </c>
      <c r="AD59" s="40">
        <f t="shared" si="55"/>
        <v>0</v>
      </c>
      <c r="AE59" s="62"/>
      <c r="AF59" s="60"/>
      <c r="AG59" s="62"/>
      <c r="AH59" s="62"/>
      <c r="AI59" s="62"/>
      <c r="AJ59" s="62"/>
      <c r="AK59" s="60"/>
    </row>
    <row r="60" spans="1:37" ht="115.5" thickBot="1" x14ac:dyDescent="0.3">
      <c r="A60" s="207" t="s">
        <v>345</v>
      </c>
      <c r="B60" s="207" t="s">
        <v>268</v>
      </c>
      <c r="C60" s="208" t="s">
        <v>80</v>
      </c>
      <c r="D60" s="208" t="s">
        <v>414</v>
      </c>
      <c r="E60" s="208" t="s">
        <v>80</v>
      </c>
      <c r="F60" s="208" t="s">
        <v>80</v>
      </c>
      <c r="G60" s="61"/>
      <c r="H60" s="61"/>
      <c r="I60" s="61"/>
      <c r="J60" s="61"/>
      <c r="K60" s="61"/>
      <c r="L60" s="61"/>
      <c r="M60" s="61"/>
      <c r="N60" s="61"/>
      <c r="O60" s="61"/>
      <c r="P60" s="61"/>
      <c r="Q60" s="25"/>
      <c r="R60" s="62"/>
      <c r="S60" s="113" t="s">
        <v>411</v>
      </c>
      <c r="T60" s="113" t="s">
        <v>104</v>
      </c>
      <c r="U60" s="113" t="s">
        <v>104</v>
      </c>
      <c r="V60" s="113" t="s">
        <v>104</v>
      </c>
      <c r="W60" s="113" t="s">
        <v>104</v>
      </c>
      <c r="X60" s="113" t="s">
        <v>104</v>
      </c>
      <c r="Y60" s="113" t="s">
        <v>104</v>
      </c>
      <c r="Z60" s="113" t="s">
        <v>104</v>
      </c>
      <c r="AA60" s="113" t="s">
        <v>104</v>
      </c>
      <c r="AB60" s="113" t="s">
        <v>104</v>
      </c>
      <c r="AC60" s="113" t="s">
        <v>104</v>
      </c>
      <c r="AD60" s="40">
        <f t="shared" si="55"/>
        <v>0</v>
      </c>
      <c r="AE60" s="62"/>
      <c r="AF60" s="60"/>
      <c r="AG60" s="62"/>
      <c r="AH60" s="62"/>
      <c r="AI60" s="62"/>
      <c r="AJ60" s="62"/>
      <c r="AK60" s="60"/>
    </row>
    <row r="61" spans="1:37" ht="61.5" customHeight="1" thickBot="1" x14ac:dyDescent="0.3">
      <c r="A61" s="207" t="s">
        <v>344</v>
      </c>
      <c r="B61" s="207" t="s">
        <v>270</v>
      </c>
      <c r="C61" s="226" t="s">
        <v>552</v>
      </c>
      <c r="D61" s="229" t="s">
        <v>348</v>
      </c>
      <c r="E61" s="226" t="s">
        <v>293</v>
      </c>
      <c r="F61" s="212" t="s">
        <v>403</v>
      </c>
      <c r="G61" s="61"/>
      <c r="H61" s="61"/>
      <c r="I61" s="61"/>
      <c r="J61" s="61"/>
      <c r="K61" s="61"/>
      <c r="L61" s="61"/>
      <c r="M61" s="61"/>
      <c r="N61" s="61"/>
      <c r="O61" s="61"/>
      <c r="P61" s="61"/>
      <c r="Q61" s="25"/>
      <c r="R61" s="86"/>
      <c r="S61" s="106">
        <f>'Conversion factors MOB'!B6</f>
        <v>77.5</v>
      </c>
      <c r="T61" s="40">
        <f>G61*G$83*G$77*G$86*$S61*G$80</f>
        <v>0</v>
      </c>
      <c r="U61" s="40">
        <f t="shared" ref="U61:AC68" si="58">H61*H$83*H$77*H$86*$S61*H$80</f>
        <v>0</v>
      </c>
      <c r="V61" s="40">
        <f>I61*I$83*I$77*I$86*$S61*I$80</f>
        <v>0</v>
      </c>
      <c r="W61" s="40">
        <f t="shared" si="58"/>
        <v>0</v>
      </c>
      <c r="X61" s="40">
        <f t="shared" si="58"/>
        <v>0</v>
      </c>
      <c r="Y61" s="40">
        <f t="shared" si="58"/>
        <v>0</v>
      </c>
      <c r="Z61" s="40">
        <f t="shared" si="58"/>
        <v>0</v>
      </c>
      <c r="AA61" s="40">
        <f t="shared" si="58"/>
        <v>0</v>
      </c>
      <c r="AB61" s="40">
        <f t="shared" si="58"/>
        <v>0</v>
      </c>
      <c r="AC61" s="40">
        <f t="shared" si="58"/>
        <v>0</v>
      </c>
      <c r="AD61" s="40">
        <f t="shared" si="55"/>
        <v>0</v>
      </c>
      <c r="AE61" s="62"/>
      <c r="AF61" s="60"/>
      <c r="AG61" s="62"/>
      <c r="AH61" s="62"/>
      <c r="AI61" s="62"/>
      <c r="AJ61" s="62"/>
      <c r="AK61" s="60"/>
    </row>
    <row r="62" spans="1:37" ht="61.5" customHeight="1" thickBot="1" x14ac:dyDescent="0.3">
      <c r="A62" s="207" t="s">
        <v>344</v>
      </c>
      <c r="B62" s="207" t="s">
        <v>270</v>
      </c>
      <c r="C62" s="226" t="s">
        <v>552</v>
      </c>
      <c r="D62" s="229" t="s">
        <v>348</v>
      </c>
      <c r="E62" s="226" t="s">
        <v>296</v>
      </c>
      <c r="F62" s="212" t="s">
        <v>403</v>
      </c>
      <c r="G62" s="61"/>
      <c r="H62" s="61"/>
      <c r="I62" s="61"/>
      <c r="J62" s="61"/>
      <c r="K62" s="61"/>
      <c r="L62" s="61"/>
      <c r="M62" s="61"/>
      <c r="N62" s="61"/>
      <c r="O62" s="61"/>
      <c r="P62" s="61"/>
      <c r="Q62" s="25"/>
      <c r="R62" s="86"/>
      <c r="S62" s="39">
        <f>'Conversion factors MOB'!B16</f>
        <v>0</v>
      </c>
      <c r="T62" s="40">
        <f t="shared" ref="T62:T68" si="59">G62*G$83*G$77*G$86*$S62*G$80</f>
        <v>0</v>
      </c>
      <c r="U62" s="40">
        <f t="shared" si="58"/>
        <v>0</v>
      </c>
      <c r="V62" s="40">
        <f t="shared" si="58"/>
        <v>0</v>
      </c>
      <c r="W62" s="40">
        <f t="shared" si="58"/>
        <v>0</v>
      </c>
      <c r="X62" s="40">
        <f t="shared" si="58"/>
        <v>0</v>
      </c>
      <c r="Y62" s="40">
        <f t="shared" si="58"/>
        <v>0</v>
      </c>
      <c r="Z62" s="40">
        <f t="shared" si="58"/>
        <v>0</v>
      </c>
      <c r="AA62" s="40">
        <f t="shared" si="58"/>
        <v>0</v>
      </c>
      <c r="AB62" s="40">
        <f t="shared" si="58"/>
        <v>0</v>
      </c>
      <c r="AC62" s="40">
        <f t="shared" si="58"/>
        <v>0</v>
      </c>
      <c r="AD62" s="40">
        <f t="shared" si="55"/>
        <v>0</v>
      </c>
      <c r="AE62" s="62"/>
      <c r="AF62" s="60"/>
      <c r="AG62" s="62"/>
      <c r="AH62" s="62"/>
      <c r="AI62" s="62"/>
      <c r="AJ62" s="62"/>
      <c r="AK62" s="60"/>
    </row>
    <row r="63" spans="1:37" ht="61.5" customHeight="1" thickBot="1" x14ac:dyDescent="0.3">
      <c r="A63" s="207" t="s">
        <v>344</v>
      </c>
      <c r="B63" s="207" t="s">
        <v>270</v>
      </c>
      <c r="C63" s="226" t="s">
        <v>552</v>
      </c>
      <c r="D63" s="229" t="s">
        <v>348</v>
      </c>
      <c r="E63" s="227" t="s">
        <v>356</v>
      </c>
      <c r="F63" s="212" t="s">
        <v>403</v>
      </c>
      <c r="G63" s="61"/>
      <c r="H63" s="61"/>
      <c r="I63" s="61"/>
      <c r="J63" s="61"/>
      <c r="K63" s="61"/>
      <c r="L63" s="61"/>
      <c r="M63" s="61"/>
      <c r="N63" s="61"/>
      <c r="O63" s="61"/>
      <c r="P63" s="61"/>
      <c r="Q63" s="25"/>
      <c r="R63" s="86"/>
      <c r="S63" s="39">
        <f>'Conversion factors MOB'!B15</f>
        <v>0</v>
      </c>
      <c r="T63" s="40">
        <f t="shared" si="59"/>
        <v>0</v>
      </c>
      <c r="U63" s="40">
        <f t="shared" si="58"/>
        <v>0</v>
      </c>
      <c r="V63" s="40">
        <f>I63*I$83*I$77*I$86*$S63*I$80</f>
        <v>0</v>
      </c>
      <c r="W63" s="40">
        <f t="shared" si="58"/>
        <v>0</v>
      </c>
      <c r="X63" s="40">
        <f t="shared" si="58"/>
        <v>0</v>
      </c>
      <c r="Y63" s="40">
        <f t="shared" si="58"/>
        <v>0</v>
      </c>
      <c r="Z63" s="40">
        <f t="shared" si="58"/>
        <v>0</v>
      </c>
      <c r="AA63" s="40">
        <f t="shared" si="58"/>
        <v>0</v>
      </c>
      <c r="AB63" s="40">
        <f t="shared" si="58"/>
        <v>0</v>
      </c>
      <c r="AC63" s="40">
        <f t="shared" si="58"/>
        <v>0</v>
      </c>
      <c r="AD63" s="40">
        <f t="shared" si="55"/>
        <v>0</v>
      </c>
      <c r="AE63" s="62"/>
      <c r="AF63" s="60"/>
      <c r="AG63" s="62"/>
      <c r="AH63" s="62"/>
      <c r="AI63" s="62"/>
      <c r="AJ63" s="62"/>
      <c r="AK63" s="60"/>
    </row>
    <row r="64" spans="1:37" ht="61.5" customHeight="1" thickBot="1" x14ac:dyDescent="0.3">
      <c r="A64" s="207" t="s">
        <v>344</v>
      </c>
      <c r="B64" s="207" t="s">
        <v>270</v>
      </c>
      <c r="C64" s="226" t="s">
        <v>552</v>
      </c>
      <c r="D64" s="229" t="s">
        <v>348</v>
      </c>
      <c r="E64" s="227" t="s">
        <v>412</v>
      </c>
      <c r="F64" s="212" t="s">
        <v>403</v>
      </c>
      <c r="G64" s="61"/>
      <c r="H64" s="61"/>
      <c r="I64" s="61"/>
      <c r="J64" s="61"/>
      <c r="K64" s="61"/>
      <c r="L64" s="61"/>
      <c r="M64" s="61"/>
      <c r="N64" s="61"/>
      <c r="O64" s="61"/>
      <c r="P64" s="61"/>
      <c r="Q64" s="25"/>
      <c r="R64" s="86"/>
      <c r="S64" s="106">
        <f>'Conversion factors MOB'!B14</f>
        <v>0.7</v>
      </c>
      <c r="T64" s="40">
        <f t="shared" si="59"/>
        <v>0</v>
      </c>
      <c r="U64" s="40">
        <f t="shared" si="58"/>
        <v>0</v>
      </c>
      <c r="V64" s="40">
        <f t="shared" si="58"/>
        <v>0</v>
      </c>
      <c r="W64" s="40">
        <f t="shared" si="58"/>
        <v>0</v>
      </c>
      <c r="X64" s="40">
        <f t="shared" si="58"/>
        <v>0</v>
      </c>
      <c r="Y64" s="40">
        <f t="shared" si="58"/>
        <v>0</v>
      </c>
      <c r="Z64" s="40">
        <f t="shared" si="58"/>
        <v>0</v>
      </c>
      <c r="AA64" s="40">
        <f t="shared" si="58"/>
        <v>0</v>
      </c>
      <c r="AB64" s="40">
        <f t="shared" si="58"/>
        <v>0</v>
      </c>
      <c r="AC64" s="40">
        <f t="shared" si="58"/>
        <v>0</v>
      </c>
      <c r="AD64" s="40">
        <f t="shared" si="55"/>
        <v>0</v>
      </c>
      <c r="AE64" s="62"/>
      <c r="AF64" s="60"/>
      <c r="AG64" s="62"/>
      <c r="AH64" s="62"/>
      <c r="AI64" s="62"/>
      <c r="AJ64" s="62"/>
      <c r="AK64" s="60"/>
    </row>
    <row r="65" spans="1:37" ht="61.5" customHeight="1" thickBot="1" x14ac:dyDescent="0.3">
      <c r="A65" s="207" t="s">
        <v>344</v>
      </c>
      <c r="B65" s="207" t="s">
        <v>270</v>
      </c>
      <c r="C65" s="226" t="s">
        <v>552</v>
      </c>
      <c r="D65" s="229" t="s">
        <v>348</v>
      </c>
      <c r="E65" s="226" t="s">
        <v>357</v>
      </c>
      <c r="F65" s="212" t="s">
        <v>403</v>
      </c>
      <c r="G65" s="61"/>
      <c r="H65" s="61"/>
      <c r="I65" s="61"/>
      <c r="J65" s="61"/>
      <c r="K65" s="61"/>
      <c r="L65" s="61"/>
      <c r="M65" s="61"/>
      <c r="N65" s="61"/>
      <c r="O65" s="61"/>
      <c r="P65" s="61"/>
      <c r="Q65" s="25"/>
      <c r="R65" s="86"/>
      <c r="S65" s="106">
        <f>'Conversion factors MOB'!B17</f>
        <v>1.1000000000000001</v>
      </c>
      <c r="T65" s="40">
        <f t="shared" si="59"/>
        <v>0</v>
      </c>
      <c r="U65" s="40">
        <f t="shared" si="58"/>
        <v>0</v>
      </c>
      <c r="V65" s="40">
        <f t="shared" si="58"/>
        <v>0</v>
      </c>
      <c r="W65" s="40">
        <f t="shared" si="58"/>
        <v>0</v>
      </c>
      <c r="X65" s="40">
        <f t="shared" si="58"/>
        <v>0</v>
      </c>
      <c r="Y65" s="40">
        <f t="shared" si="58"/>
        <v>0</v>
      </c>
      <c r="Z65" s="40">
        <f t="shared" si="58"/>
        <v>0</v>
      </c>
      <c r="AA65" s="40">
        <f t="shared" si="58"/>
        <v>0</v>
      </c>
      <c r="AB65" s="40">
        <f t="shared" si="58"/>
        <v>0</v>
      </c>
      <c r="AC65" s="40">
        <f t="shared" si="58"/>
        <v>0</v>
      </c>
      <c r="AD65" s="40">
        <f t="shared" si="55"/>
        <v>0</v>
      </c>
      <c r="AE65" s="62"/>
      <c r="AF65" s="60"/>
      <c r="AG65" s="62"/>
      <c r="AH65" s="62"/>
      <c r="AI65" s="62"/>
      <c r="AJ65" s="62"/>
      <c r="AK65" s="60"/>
    </row>
    <row r="66" spans="1:37" ht="61.5" customHeight="1" thickBot="1" x14ac:dyDescent="0.3">
      <c r="A66" s="207" t="s">
        <v>344</v>
      </c>
      <c r="B66" s="207" t="s">
        <v>270</v>
      </c>
      <c r="C66" s="226" t="s">
        <v>552</v>
      </c>
      <c r="D66" s="229" t="s">
        <v>348</v>
      </c>
      <c r="E66" s="227" t="s">
        <v>566</v>
      </c>
      <c r="F66" s="212" t="s">
        <v>403</v>
      </c>
      <c r="G66" s="61"/>
      <c r="H66" s="61"/>
      <c r="I66" s="61"/>
      <c r="J66" s="61"/>
      <c r="K66" s="61"/>
      <c r="L66" s="61"/>
      <c r="M66" s="61"/>
      <c r="N66" s="61"/>
      <c r="O66" s="61"/>
      <c r="P66" s="61"/>
      <c r="Q66" s="25"/>
      <c r="R66" s="86"/>
      <c r="S66" s="106">
        <f>'Conversion factors MOB'!B18</f>
        <v>1.1000000000000001</v>
      </c>
      <c r="T66" s="40">
        <f t="shared" si="59"/>
        <v>0</v>
      </c>
      <c r="U66" s="40">
        <f t="shared" si="58"/>
        <v>0</v>
      </c>
      <c r="V66" s="40">
        <f>I66*I$83*I$77*I$86*$S66*I$80</f>
        <v>0</v>
      </c>
      <c r="W66" s="40">
        <f t="shared" si="58"/>
        <v>0</v>
      </c>
      <c r="X66" s="40">
        <f t="shared" si="58"/>
        <v>0</v>
      </c>
      <c r="Y66" s="40">
        <f t="shared" si="58"/>
        <v>0</v>
      </c>
      <c r="Z66" s="40">
        <f t="shared" si="58"/>
        <v>0</v>
      </c>
      <c r="AA66" s="40">
        <f t="shared" si="58"/>
        <v>0</v>
      </c>
      <c r="AB66" s="40">
        <f t="shared" si="58"/>
        <v>0</v>
      </c>
      <c r="AC66" s="40">
        <f t="shared" si="58"/>
        <v>0</v>
      </c>
      <c r="AD66" s="40">
        <f t="shared" si="55"/>
        <v>0</v>
      </c>
      <c r="AE66" s="62"/>
      <c r="AF66" s="60"/>
      <c r="AG66" s="62"/>
      <c r="AH66" s="62"/>
      <c r="AI66" s="62"/>
      <c r="AJ66" s="62"/>
      <c r="AK66" s="60"/>
    </row>
    <row r="67" spans="1:37" ht="61.5" customHeight="1" thickBot="1" x14ac:dyDescent="0.3">
      <c r="A67" s="207" t="s">
        <v>346</v>
      </c>
      <c r="B67" s="207" t="s">
        <v>270</v>
      </c>
      <c r="C67" s="226" t="s">
        <v>554</v>
      </c>
      <c r="D67" s="230" t="s">
        <v>351</v>
      </c>
      <c r="E67" s="61" t="s">
        <v>107</v>
      </c>
      <c r="F67" s="212" t="s">
        <v>409</v>
      </c>
      <c r="G67" s="61"/>
      <c r="H67" s="61"/>
      <c r="I67" s="61"/>
      <c r="J67" s="61"/>
      <c r="K67" s="61"/>
      <c r="L67" s="61"/>
      <c r="M67" s="61"/>
      <c r="N67" s="61"/>
      <c r="O67" s="61"/>
      <c r="P67" s="61"/>
      <c r="Q67" s="25"/>
      <c r="R67" s="94" t="s">
        <v>391</v>
      </c>
      <c r="S67" s="107"/>
      <c r="T67" s="40">
        <f t="shared" si="59"/>
        <v>0</v>
      </c>
      <c r="U67" s="40">
        <f t="shared" si="58"/>
        <v>0</v>
      </c>
      <c r="V67" s="40">
        <f t="shared" si="58"/>
        <v>0</v>
      </c>
      <c r="W67" s="40">
        <f t="shared" si="58"/>
        <v>0</v>
      </c>
      <c r="X67" s="40">
        <f t="shared" si="58"/>
        <v>0</v>
      </c>
      <c r="Y67" s="40">
        <f t="shared" si="58"/>
        <v>0</v>
      </c>
      <c r="Z67" s="40">
        <f t="shared" si="58"/>
        <v>0</v>
      </c>
      <c r="AA67" s="40">
        <f t="shared" si="58"/>
        <v>0</v>
      </c>
      <c r="AB67" s="40">
        <f t="shared" si="58"/>
        <v>0</v>
      </c>
      <c r="AC67" s="40">
        <f t="shared" si="58"/>
        <v>0</v>
      </c>
      <c r="AD67" s="40">
        <f t="shared" si="55"/>
        <v>0</v>
      </c>
      <c r="AE67" s="62"/>
      <c r="AF67" s="60"/>
      <c r="AG67" s="62"/>
      <c r="AH67" s="62"/>
      <c r="AI67" s="62"/>
      <c r="AJ67" s="62"/>
      <c r="AK67" s="60"/>
    </row>
    <row r="68" spans="1:37" ht="61.5" customHeight="1" thickBot="1" x14ac:dyDescent="0.3">
      <c r="A68" s="207" t="s">
        <v>345</v>
      </c>
      <c r="B68" s="207" t="s">
        <v>270</v>
      </c>
      <c r="C68" s="226" t="s">
        <v>553</v>
      </c>
      <c r="D68" s="230" t="s">
        <v>350</v>
      </c>
      <c r="E68" s="230" t="s">
        <v>294</v>
      </c>
      <c r="F68" s="212" t="s">
        <v>409</v>
      </c>
      <c r="G68" s="61"/>
      <c r="H68" s="61"/>
      <c r="I68" s="61"/>
      <c r="J68" s="61"/>
      <c r="K68" s="61"/>
      <c r="L68" s="61"/>
      <c r="M68" s="61"/>
      <c r="N68" s="61"/>
      <c r="O68" s="61"/>
      <c r="P68" s="61"/>
      <c r="Q68" s="25"/>
      <c r="R68" s="86"/>
      <c r="S68" s="106">
        <f>'Conversion factors MOB'!B25</f>
        <v>900</v>
      </c>
      <c r="T68" s="40">
        <f t="shared" si="59"/>
        <v>0</v>
      </c>
      <c r="U68" s="40">
        <f t="shared" si="58"/>
        <v>0</v>
      </c>
      <c r="V68" s="40">
        <f t="shared" si="58"/>
        <v>0</v>
      </c>
      <c r="W68" s="40">
        <f t="shared" si="58"/>
        <v>0</v>
      </c>
      <c r="X68" s="40">
        <f t="shared" si="58"/>
        <v>0</v>
      </c>
      <c r="Y68" s="40">
        <f t="shared" si="58"/>
        <v>0</v>
      </c>
      <c r="Z68" s="40">
        <f t="shared" si="58"/>
        <v>0</v>
      </c>
      <c r="AA68" s="40">
        <f t="shared" si="58"/>
        <v>0</v>
      </c>
      <c r="AB68" s="40">
        <f t="shared" si="58"/>
        <v>0</v>
      </c>
      <c r="AC68" s="40">
        <f t="shared" si="58"/>
        <v>0</v>
      </c>
      <c r="AD68" s="40">
        <f t="shared" si="55"/>
        <v>0</v>
      </c>
      <c r="AE68" s="62"/>
      <c r="AF68" s="60"/>
      <c r="AG68" s="62"/>
      <c r="AH68" s="62"/>
      <c r="AI68" s="62"/>
      <c r="AJ68" s="62"/>
      <c r="AK68" s="60"/>
    </row>
    <row r="69" spans="1:37" ht="61.5" customHeight="1" thickBot="1" x14ac:dyDescent="0.3">
      <c r="A69" s="207" t="s">
        <v>344</v>
      </c>
      <c r="B69" s="207" t="s">
        <v>271</v>
      </c>
      <c r="C69" s="226" t="s">
        <v>555</v>
      </c>
      <c r="D69" s="229" t="s">
        <v>349</v>
      </c>
      <c r="E69" s="226" t="s">
        <v>295</v>
      </c>
      <c r="F69" s="212" t="s">
        <v>403</v>
      </c>
      <c r="G69" s="61"/>
      <c r="H69" s="61"/>
      <c r="I69" s="61"/>
      <c r="J69" s="61"/>
      <c r="K69" s="61"/>
      <c r="L69" s="61"/>
      <c r="M69" s="61"/>
      <c r="N69" s="61"/>
      <c r="O69" s="61"/>
      <c r="P69" s="61"/>
      <c r="Q69" s="25"/>
      <c r="R69" s="86"/>
      <c r="S69" s="106">
        <f>'Conversion factors MOB'!B13</f>
        <v>75.2</v>
      </c>
      <c r="T69" s="40">
        <f>G69*G$84*G$78*G$87*$S69*G$81</f>
        <v>0</v>
      </c>
      <c r="U69" s="40">
        <f t="shared" ref="U69:AC75" si="60">H69*H$84*H$78*H$87*$S69*H$81</f>
        <v>0</v>
      </c>
      <c r="V69" s="40">
        <f t="shared" si="60"/>
        <v>0</v>
      </c>
      <c r="W69" s="40">
        <f t="shared" si="60"/>
        <v>0</v>
      </c>
      <c r="X69" s="40">
        <f>K69*K$84*K$78*K$87*$S69*K$81</f>
        <v>0</v>
      </c>
      <c r="Y69" s="40">
        <f t="shared" si="60"/>
        <v>0</v>
      </c>
      <c r="Z69" s="40">
        <f t="shared" si="60"/>
        <v>0</v>
      </c>
      <c r="AA69" s="40">
        <f t="shared" si="60"/>
        <v>0</v>
      </c>
      <c r="AB69" s="40">
        <f t="shared" si="60"/>
        <v>0</v>
      </c>
      <c r="AC69" s="40">
        <f t="shared" si="60"/>
        <v>0</v>
      </c>
      <c r="AD69" s="40">
        <f t="shared" si="55"/>
        <v>0</v>
      </c>
      <c r="AE69" s="62"/>
      <c r="AF69" s="60"/>
      <c r="AG69" s="62"/>
      <c r="AH69" s="62"/>
      <c r="AI69" s="62"/>
      <c r="AJ69" s="62"/>
      <c r="AK69" s="60"/>
    </row>
    <row r="70" spans="1:37" ht="61.5" customHeight="1" thickBot="1" x14ac:dyDescent="0.3">
      <c r="A70" s="207" t="s">
        <v>344</v>
      </c>
      <c r="B70" s="207" t="s">
        <v>271</v>
      </c>
      <c r="C70" s="226" t="s">
        <v>555</v>
      </c>
      <c r="D70" s="229" t="s">
        <v>349</v>
      </c>
      <c r="E70" s="226" t="s">
        <v>296</v>
      </c>
      <c r="F70" s="212" t="s">
        <v>403</v>
      </c>
      <c r="G70" s="61"/>
      <c r="H70" s="61"/>
      <c r="I70" s="61"/>
      <c r="J70" s="61"/>
      <c r="K70" s="61"/>
      <c r="L70" s="61"/>
      <c r="M70" s="61"/>
      <c r="N70" s="61"/>
      <c r="O70" s="61"/>
      <c r="P70" s="61"/>
      <c r="Q70" s="25"/>
      <c r="R70" s="86"/>
      <c r="S70" s="39">
        <f>'Conversion factors MOB'!B16</f>
        <v>0</v>
      </c>
      <c r="T70" s="40">
        <f t="shared" ref="T70:T75" si="61">G70*G$84*G$78*G$87*$S70*G$81</f>
        <v>0</v>
      </c>
      <c r="U70" s="40">
        <f t="shared" si="60"/>
        <v>0</v>
      </c>
      <c r="V70" s="40">
        <f t="shared" si="60"/>
        <v>0</v>
      </c>
      <c r="W70" s="40">
        <f t="shared" si="60"/>
        <v>0</v>
      </c>
      <c r="X70" s="40">
        <f t="shared" si="60"/>
        <v>0</v>
      </c>
      <c r="Y70" s="40">
        <f t="shared" si="60"/>
        <v>0</v>
      </c>
      <c r="Z70" s="40">
        <f t="shared" si="60"/>
        <v>0</v>
      </c>
      <c r="AA70" s="40">
        <f t="shared" si="60"/>
        <v>0</v>
      </c>
      <c r="AB70" s="40">
        <f t="shared" si="60"/>
        <v>0</v>
      </c>
      <c r="AC70" s="40">
        <f t="shared" si="60"/>
        <v>0</v>
      </c>
      <c r="AD70" s="40">
        <f t="shared" si="55"/>
        <v>0</v>
      </c>
      <c r="AE70" s="62"/>
      <c r="AF70" s="60"/>
      <c r="AG70" s="62"/>
      <c r="AH70" s="62"/>
      <c r="AI70" s="62"/>
      <c r="AJ70" s="62"/>
      <c r="AK70" s="60"/>
    </row>
    <row r="71" spans="1:37" ht="61.5" customHeight="1" thickBot="1" x14ac:dyDescent="0.3">
      <c r="A71" s="207" t="s">
        <v>344</v>
      </c>
      <c r="B71" s="207" t="s">
        <v>271</v>
      </c>
      <c r="C71" s="226" t="s">
        <v>555</v>
      </c>
      <c r="D71" s="229" t="s">
        <v>349</v>
      </c>
      <c r="E71" s="226" t="s">
        <v>356</v>
      </c>
      <c r="F71" s="212" t="s">
        <v>403</v>
      </c>
      <c r="G71" s="61"/>
      <c r="H71" s="61"/>
      <c r="I71" s="61"/>
      <c r="J71" s="61"/>
      <c r="K71" s="61"/>
      <c r="L71" s="61"/>
      <c r="M71" s="61"/>
      <c r="N71" s="61"/>
      <c r="O71" s="61"/>
      <c r="P71" s="61"/>
      <c r="Q71" s="25"/>
      <c r="R71" s="86"/>
      <c r="S71" s="39">
        <f>'Conversion factors MOB'!B15</f>
        <v>0</v>
      </c>
      <c r="T71" s="40">
        <f t="shared" si="61"/>
        <v>0</v>
      </c>
      <c r="U71" s="40">
        <f t="shared" si="60"/>
        <v>0</v>
      </c>
      <c r="V71" s="40">
        <f t="shared" si="60"/>
        <v>0</v>
      </c>
      <c r="W71" s="40">
        <f t="shared" si="60"/>
        <v>0</v>
      </c>
      <c r="X71" s="40">
        <f t="shared" si="60"/>
        <v>0</v>
      </c>
      <c r="Y71" s="40">
        <f t="shared" si="60"/>
        <v>0</v>
      </c>
      <c r="Z71" s="40">
        <f t="shared" si="60"/>
        <v>0</v>
      </c>
      <c r="AA71" s="40">
        <f t="shared" si="60"/>
        <v>0</v>
      </c>
      <c r="AB71" s="40">
        <f t="shared" si="60"/>
        <v>0</v>
      </c>
      <c r="AC71" s="40">
        <f t="shared" si="60"/>
        <v>0</v>
      </c>
      <c r="AD71" s="40">
        <f t="shared" si="55"/>
        <v>0</v>
      </c>
      <c r="AE71" s="62"/>
      <c r="AF71" s="60"/>
      <c r="AG71" s="62"/>
      <c r="AH71" s="62"/>
      <c r="AI71" s="62"/>
      <c r="AJ71" s="62"/>
      <c r="AK71" s="60"/>
    </row>
    <row r="72" spans="1:37" ht="61.5" customHeight="1" thickBot="1" x14ac:dyDescent="0.3">
      <c r="A72" s="207" t="s">
        <v>344</v>
      </c>
      <c r="B72" s="207" t="s">
        <v>271</v>
      </c>
      <c r="C72" s="226" t="s">
        <v>555</v>
      </c>
      <c r="D72" s="229" t="s">
        <v>349</v>
      </c>
      <c r="E72" s="227" t="s">
        <v>412</v>
      </c>
      <c r="F72" s="212" t="s">
        <v>403</v>
      </c>
      <c r="G72" s="61"/>
      <c r="H72" s="61"/>
      <c r="I72" s="61"/>
      <c r="J72" s="61"/>
      <c r="K72" s="61"/>
      <c r="L72" s="61"/>
      <c r="M72" s="61"/>
      <c r="N72" s="61"/>
      <c r="O72" s="61"/>
      <c r="P72" s="61"/>
      <c r="Q72" s="25"/>
      <c r="R72" s="86"/>
      <c r="S72" s="106">
        <f>'Conversion factors MOB'!B14</f>
        <v>0.7</v>
      </c>
      <c r="T72" s="40">
        <f t="shared" si="61"/>
        <v>0</v>
      </c>
      <c r="U72" s="40">
        <f t="shared" si="60"/>
        <v>0</v>
      </c>
      <c r="V72" s="40">
        <f t="shared" si="60"/>
        <v>0</v>
      </c>
      <c r="W72" s="40">
        <f t="shared" si="60"/>
        <v>0</v>
      </c>
      <c r="X72" s="40">
        <f t="shared" si="60"/>
        <v>0</v>
      </c>
      <c r="Y72" s="40">
        <f t="shared" si="60"/>
        <v>0</v>
      </c>
      <c r="Z72" s="40">
        <f t="shared" si="60"/>
        <v>0</v>
      </c>
      <c r="AA72" s="40">
        <f t="shared" si="60"/>
        <v>0</v>
      </c>
      <c r="AB72" s="40">
        <f t="shared" si="60"/>
        <v>0</v>
      </c>
      <c r="AC72" s="40">
        <f t="shared" si="60"/>
        <v>0</v>
      </c>
      <c r="AD72" s="40">
        <f t="shared" si="55"/>
        <v>0</v>
      </c>
      <c r="AE72" s="62"/>
      <c r="AF72" s="60"/>
      <c r="AG72" s="62"/>
      <c r="AH72" s="62"/>
      <c r="AI72" s="62"/>
      <c r="AJ72" s="62"/>
      <c r="AK72" s="60"/>
    </row>
    <row r="73" spans="1:37" ht="61.5" customHeight="1" thickBot="1" x14ac:dyDescent="0.3">
      <c r="A73" s="207" t="s">
        <v>344</v>
      </c>
      <c r="B73" s="207" t="s">
        <v>271</v>
      </c>
      <c r="C73" s="226" t="s">
        <v>555</v>
      </c>
      <c r="D73" s="229" t="s">
        <v>349</v>
      </c>
      <c r="E73" s="227" t="s">
        <v>357</v>
      </c>
      <c r="F73" s="212" t="s">
        <v>403</v>
      </c>
      <c r="G73" s="61"/>
      <c r="H73" s="61"/>
      <c r="I73" s="61"/>
      <c r="J73" s="61"/>
      <c r="K73" s="61"/>
      <c r="L73" s="61"/>
      <c r="M73" s="61"/>
      <c r="N73" s="61"/>
      <c r="O73" s="61"/>
      <c r="P73" s="61"/>
      <c r="Q73" s="25"/>
      <c r="R73" s="86"/>
      <c r="S73" s="106">
        <f>'Conversion factors MOB'!B17</f>
        <v>1.1000000000000001</v>
      </c>
      <c r="T73" s="40">
        <f t="shared" si="61"/>
        <v>0</v>
      </c>
      <c r="U73" s="40">
        <f t="shared" si="60"/>
        <v>0</v>
      </c>
      <c r="V73" s="40">
        <f t="shared" si="60"/>
        <v>0</v>
      </c>
      <c r="W73" s="40">
        <f>J73*J$84*J$78*J$87*$S73*J$81</f>
        <v>0</v>
      </c>
      <c r="X73" s="40">
        <f t="shared" si="60"/>
        <v>0</v>
      </c>
      <c r="Y73" s="40">
        <f t="shared" si="60"/>
        <v>0</v>
      </c>
      <c r="Z73" s="40">
        <f>M73*M$84*M$78*M$87*$S73*M$81</f>
        <v>0</v>
      </c>
      <c r="AA73" s="40">
        <f t="shared" si="60"/>
        <v>0</v>
      </c>
      <c r="AB73" s="40">
        <f t="shared" si="60"/>
        <v>0</v>
      </c>
      <c r="AC73" s="40">
        <f t="shared" si="60"/>
        <v>0</v>
      </c>
      <c r="AD73" s="40">
        <f t="shared" si="55"/>
        <v>0</v>
      </c>
      <c r="AE73" s="62"/>
      <c r="AF73" s="60"/>
      <c r="AG73" s="62"/>
      <c r="AH73" s="62"/>
      <c r="AI73" s="62"/>
      <c r="AJ73" s="62"/>
      <c r="AK73" s="60"/>
    </row>
    <row r="74" spans="1:37" ht="61.5" customHeight="1" thickBot="1" x14ac:dyDescent="0.3">
      <c r="A74" s="207" t="s">
        <v>344</v>
      </c>
      <c r="B74" s="207" t="s">
        <v>271</v>
      </c>
      <c r="C74" s="226" t="s">
        <v>555</v>
      </c>
      <c r="D74" s="229" t="s">
        <v>349</v>
      </c>
      <c r="E74" s="227" t="s">
        <v>566</v>
      </c>
      <c r="F74" s="212" t="s">
        <v>403</v>
      </c>
      <c r="G74" s="61"/>
      <c r="H74" s="61"/>
      <c r="I74" s="61"/>
      <c r="J74" s="61"/>
      <c r="K74" s="61"/>
      <c r="L74" s="61"/>
      <c r="M74" s="61"/>
      <c r="N74" s="61"/>
      <c r="O74" s="61"/>
      <c r="P74" s="61"/>
      <c r="Q74" s="25"/>
      <c r="R74" s="86"/>
      <c r="S74" s="106">
        <f>'Conversion factors MOB'!B18</f>
        <v>1.1000000000000001</v>
      </c>
      <c r="T74" s="40">
        <f t="shared" si="61"/>
        <v>0</v>
      </c>
      <c r="U74" s="40">
        <f t="shared" si="60"/>
        <v>0</v>
      </c>
      <c r="V74" s="40">
        <f t="shared" si="60"/>
        <v>0</v>
      </c>
      <c r="W74" s="40">
        <f t="shared" si="60"/>
        <v>0</v>
      </c>
      <c r="X74" s="40">
        <f t="shared" si="60"/>
        <v>0</v>
      </c>
      <c r="Y74" s="40">
        <f t="shared" si="60"/>
        <v>0</v>
      </c>
      <c r="Z74" s="40">
        <f t="shared" si="60"/>
        <v>0</v>
      </c>
      <c r="AA74" s="40">
        <f t="shared" si="60"/>
        <v>0</v>
      </c>
      <c r="AB74" s="40">
        <f t="shared" si="60"/>
        <v>0</v>
      </c>
      <c r="AC74" s="40">
        <f t="shared" si="60"/>
        <v>0</v>
      </c>
      <c r="AD74" s="40">
        <f t="shared" si="55"/>
        <v>0</v>
      </c>
      <c r="AE74" s="62"/>
      <c r="AF74" s="60"/>
      <c r="AG74" s="62"/>
      <c r="AH74" s="62"/>
      <c r="AI74" s="62"/>
      <c r="AJ74" s="62"/>
      <c r="AK74" s="60"/>
    </row>
    <row r="75" spans="1:37" ht="61.5" customHeight="1" thickBot="1" x14ac:dyDescent="0.3">
      <c r="A75" s="207" t="s">
        <v>346</v>
      </c>
      <c r="B75" s="207" t="s">
        <v>271</v>
      </c>
      <c r="C75" s="226" t="s">
        <v>556</v>
      </c>
      <c r="D75" s="230" t="s">
        <v>352</v>
      </c>
      <c r="E75" s="61"/>
      <c r="F75" s="212" t="s">
        <v>409</v>
      </c>
      <c r="G75" s="61"/>
      <c r="H75" s="61"/>
      <c r="I75" s="61"/>
      <c r="J75" s="61"/>
      <c r="K75" s="61"/>
      <c r="L75" s="61"/>
      <c r="M75" s="61"/>
      <c r="N75" s="61"/>
      <c r="O75" s="61"/>
      <c r="P75" s="61"/>
      <c r="Q75" s="25"/>
      <c r="R75" s="94" t="s">
        <v>391</v>
      </c>
      <c r="S75" s="107"/>
      <c r="T75" s="40">
        <f t="shared" si="61"/>
        <v>0</v>
      </c>
      <c r="U75" s="40">
        <f t="shared" si="60"/>
        <v>0</v>
      </c>
      <c r="V75" s="40">
        <f t="shared" si="60"/>
        <v>0</v>
      </c>
      <c r="W75" s="40">
        <f t="shared" si="60"/>
        <v>0</v>
      </c>
      <c r="X75" s="40">
        <f t="shared" si="60"/>
        <v>0</v>
      </c>
      <c r="Y75" s="40">
        <f t="shared" si="60"/>
        <v>0</v>
      </c>
      <c r="Z75" s="40">
        <f t="shared" si="60"/>
        <v>0</v>
      </c>
      <c r="AA75" s="40">
        <f t="shared" si="60"/>
        <v>0</v>
      </c>
      <c r="AB75" s="40">
        <f>O75*O$84*O$78*O$87*$S75*O$81</f>
        <v>0</v>
      </c>
      <c r="AC75" s="40">
        <f t="shared" si="60"/>
        <v>0</v>
      </c>
      <c r="AD75" s="40">
        <f t="shared" si="55"/>
        <v>0</v>
      </c>
      <c r="AE75" s="62"/>
      <c r="AF75" s="60"/>
      <c r="AG75" s="62"/>
      <c r="AH75" s="62"/>
      <c r="AI75" s="62"/>
      <c r="AJ75" s="62"/>
      <c r="AK75" s="60"/>
    </row>
    <row r="76" spans="1:37" ht="63.6" customHeight="1" thickBot="1" x14ac:dyDescent="0.3">
      <c r="A76" s="207" t="s">
        <v>102</v>
      </c>
      <c r="B76" s="207" t="s">
        <v>268</v>
      </c>
      <c r="C76" s="212" t="s">
        <v>343</v>
      </c>
      <c r="D76" s="229" t="s">
        <v>353</v>
      </c>
      <c r="E76" s="212" t="s">
        <v>117</v>
      </c>
      <c r="F76" s="212" t="s">
        <v>101</v>
      </c>
      <c r="G76" s="36">
        <f>'Reference emissions MOB'!G40</f>
        <v>0</v>
      </c>
      <c r="H76" s="36">
        <f>'Reference emissions MOB'!H40</f>
        <v>0</v>
      </c>
      <c r="I76" s="36">
        <f>'Reference emissions MOB'!I40</f>
        <v>0</v>
      </c>
      <c r="J76" s="36">
        <f>'Reference emissions MOB'!J40</f>
        <v>0</v>
      </c>
      <c r="K76" s="36">
        <f>'Reference emissions MOB'!K40</f>
        <v>0</v>
      </c>
      <c r="L76" s="36">
        <f>'Reference emissions MOB'!L40</f>
        <v>0</v>
      </c>
      <c r="M76" s="36">
        <f>'Reference emissions MOB'!M40</f>
        <v>0</v>
      </c>
      <c r="N76" s="36">
        <f>'Reference emissions MOB'!N40</f>
        <v>0</v>
      </c>
      <c r="O76" s="36">
        <f>'Reference emissions MOB'!O40</f>
        <v>0</v>
      </c>
      <c r="P76" s="36">
        <f>'Reference emissions MOB'!P40</f>
        <v>0</v>
      </c>
      <c r="Q76" s="25"/>
      <c r="R76" s="94" t="s">
        <v>413</v>
      </c>
      <c r="S76" s="108"/>
      <c r="T76" s="25"/>
      <c r="U76" s="25"/>
      <c r="V76" s="25"/>
      <c r="W76" s="25"/>
      <c r="X76" s="25"/>
      <c r="Y76" s="25"/>
      <c r="Z76" s="25"/>
      <c r="AA76" s="25"/>
      <c r="AB76" s="25"/>
      <c r="AC76" s="25"/>
      <c r="AD76" s="25"/>
      <c r="AE76" s="62"/>
      <c r="AF76" s="60"/>
      <c r="AG76" s="62"/>
      <c r="AH76" s="62"/>
      <c r="AI76" s="62"/>
      <c r="AJ76" s="62"/>
      <c r="AK76" s="60"/>
    </row>
    <row r="77" spans="1:37" ht="63.6" customHeight="1" thickBot="1" x14ac:dyDescent="0.3">
      <c r="A77" s="207" t="s">
        <v>102</v>
      </c>
      <c r="B77" s="207" t="s">
        <v>270</v>
      </c>
      <c r="C77" s="212" t="s">
        <v>343</v>
      </c>
      <c r="D77" s="229" t="s">
        <v>354</v>
      </c>
      <c r="E77" s="212" t="s">
        <v>117</v>
      </c>
      <c r="F77" s="212" t="s">
        <v>101</v>
      </c>
      <c r="G77" s="36">
        <f>'Reference emissions MOB'!G41</f>
        <v>0</v>
      </c>
      <c r="H77" s="36">
        <f>'Reference emissions MOB'!H41</f>
        <v>0</v>
      </c>
      <c r="I77" s="36">
        <f>'Reference emissions MOB'!I41</f>
        <v>0</v>
      </c>
      <c r="J77" s="36">
        <f>'Reference emissions MOB'!J41</f>
        <v>0</v>
      </c>
      <c r="K77" s="36">
        <f>'Reference emissions MOB'!K41</f>
        <v>0</v>
      </c>
      <c r="L77" s="36">
        <f>'Reference emissions MOB'!L41</f>
        <v>0</v>
      </c>
      <c r="M77" s="36">
        <f>'Reference emissions MOB'!M41</f>
        <v>0</v>
      </c>
      <c r="N77" s="36">
        <f>'Reference emissions MOB'!N41</f>
        <v>0</v>
      </c>
      <c r="O77" s="36">
        <f>'Reference emissions MOB'!O41</f>
        <v>0</v>
      </c>
      <c r="P77" s="36">
        <f>'Reference emissions MOB'!P41</f>
        <v>0</v>
      </c>
      <c r="Q77" s="25"/>
      <c r="R77" s="94" t="s">
        <v>413</v>
      </c>
      <c r="S77" s="108"/>
      <c r="T77" s="25"/>
      <c r="U77" s="25"/>
      <c r="V77" s="25"/>
      <c r="W77" s="25"/>
      <c r="X77" s="25"/>
      <c r="Y77" s="25"/>
      <c r="Z77" s="25"/>
      <c r="AA77" s="25"/>
      <c r="AB77" s="25"/>
      <c r="AC77" s="25"/>
      <c r="AD77" s="25"/>
      <c r="AE77" s="62"/>
      <c r="AF77" s="60"/>
      <c r="AG77" s="62"/>
      <c r="AH77" s="62"/>
      <c r="AI77" s="62"/>
      <c r="AJ77" s="62"/>
      <c r="AK77" s="60"/>
    </row>
    <row r="78" spans="1:37" ht="63.6" customHeight="1" thickBot="1" x14ac:dyDescent="0.3">
      <c r="A78" s="207" t="s">
        <v>102</v>
      </c>
      <c r="B78" s="207" t="s">
        <v>271</v>
      </c>
      <c r="C78" s="212" t="s">
        <v>343</v>
      </c>
      <c r="D78" s="229" t="s">
        <v>355</v>
      </c>
      <c r="E78" s="212" t="s">
        <v>117</v>
      </c>
      <c r="F78" s="212" t="s">
        <v>101</v>
      </c>
      <c r="G78" s="36">
        <f>'Reference emissions MOB'!G42</f>
        <v>0</v>
      </c>
      <c r="H78" s="36">
        <f>'Reference emissions MOB'!H42</f>
        <v>0</v>
      </c>
      <c r="I78" s="36">
        <f>'Reference emissions MOB'!I42</f>
        <v>0</v>
      </c>
      <c r="J78" s="36">
        <f>'Reference emissions MOB'!J42</f>
        <v>0</v>
      </c>
      <c r="K78" s="36">
        <f>'Reference emissions MOB'!K42</f>
        <v>0</v>
      </c>
      <c r="L78" s="36">
        <f>'Reference emissions MOB'!L42</f>
        <v>0</v>
      </c>
      <c r="M78" s="36">
        <f>'Reference emissions MOB'!M42</f>
        <v>0</v>
      </c>
      <c r="N78" s="36">
        <f>'Reference emissions MOB'!N42</f>
        <v>0</v>
      </c>
      <c r="O78" s="36">
        <f>'Reference emissions MOB'!O42</f>
        <v>0</v>
      </c>
      <c r="P78" s="36">
        <f>'Reference emissions MOB'!P42</f>
        <v>0</v>
      </c>
      <c r="Q78" s="25"/>
      <c r="R78" s="94" t="s">
        <v>413</v>
      </c>
      <c r="S78" s="108"/>
      <c r="T78" s="25"/>
      <c r="U78" s="25"/>
      <c r="V78" s="25"/>
      <c r="W78" s="25"/>
      <c r="X78" s="25"/>
      <c r="Y78" s="25"/>
      <c r="Z78" s="25"/>
      <c r="AA78" s="25"/>
      <c r="AB78" s="25"/>
      <c r="AC78" s="25"/>
      <c r="AD78" s="25"/>
      <c r="AE78" s="62"/>
      <c r="AF78" s="60"/>
      <c r="AG78" s="62"/>
      <c r="AH78" s="62"/>
      <c r="AI78" s="62"/>
      <c r="AJ78" s="62"/>
      <c r="AK78" s="60"/>
    </row>
    <row r="79" spans="1:37" ht="63.6" customHeight="1" thickBot="1" x14ac:dyDescent="0.3">
      <c r="A79" s="207" t="s">
        <v>102</v>
      </c>
      <c r="B79" s="207" t="s">
        <v>268</v>
      </c>
      <c r="C79" s="212" t="s">
        <v>311</v>
      </c>
      <c r="D79" s="207" t="s">
        <v>392</v>
      </c>
      <c r="E79" s="212" t="s">
        <v>117</v>
      </c>
      <c r="F79" s="212" t="s">
        <v>404</v>
      </c>
      <c r="G79" s="63">
        <f>'Reference emissions MOB'!G43</f>
        <v>0</v>
      </c>
      <c r="H79" s="63">
        <f>'Reference emissions MOB'!H43</f>
        <v>0</v>
      </c>
      <c r="I79" s="63">
        <f>'Reference emissions MOB'!I43</f>
        <v>0</v>
      </c>
      <c r="J79" s="63">
        <f>'Reference emissions MOB'!J43</f>
        <v>0</v>
      </c>
      <c r="K79" s="63">
        <f>'Reference emissions MOB'!K43</f>
        <v>0</v>
      </c>
      <c r="L79" s="63">
        <f>'Reference emissions MOB'!L43</f>
        <v>0</v>
      </c>
      <c r="M79" s="63">
        <f>'Reference emissions MOB'!M43</f>
        <v>0</v>
      </c>
      <c r="N79" s="63">
        <f>'Reference emissions MOB'!N43</f>
        <v>0</v>
      </c>
      <c r="O79" s="63">
        <f>'Reference emissions MOB'!O43</f>
        <v>0</v>
      </c>
      <c r="P79" s="63">
        <f>'Reference emissions MOB'!P43</f>
        <v>0</v>
      </c>
      <c r="Q79" s="36">
        <f t="shared" ref="Q79:Q80" si="62">SUM(G79:P79)</f>
        <v>0</v>
      </c>
      <c r="R79" s="94" t="s">
        <v>413</v>
      </c>
      <c r="S79" s="108"/>
      <c r="T79" s="25"/>
      <c r="U79" s="25"/>
      <c r="V79" s="25"/>
      <c r="W79" s="25"/>
      <c r="X79" s="25"/>
      <c r="Y79" s="25"/>
      <c r="Z79" s="25"/>
      <c r="AA79" s="25"/>
      <c r="AB79" s="25"/>
      <c r="AC79" s="25"/>
      <c r="AD79" s="25"/>
      <c r="AE79" s="62"/>
      <c r="AF79" s="60"/>
      <c r="AG79" s="62"/>
      <c r="AH79" s="62"/>
      <c r="AI79" s="62"/>
      <c r="AJ79" s="62"/>
      <c r="AK79" s="60"/>
    </row>
    <row r="80" spans="1:37" ht="63.6" customHeight="1" thickBot="1" x14ac:dyDescent="0.3">
      <c r="A80" s="207" t="s">
        <v>102</v>
      </c>
      <c r="B80" s="207" t="s">
        <v>270</v>
      </c>
      <c r="C80" s="212" t="s">
        <v>311</v>
      </c>
      <c r="D80" s="207" t="s">
        <v>393</v>
      </c>
      <c r="E80" s="212" t="s">
        <v>117</v>
      </c>
      <c r="F80" s="212" t="s">
        <v>404</v>
      </c>
      <c r="G80" s="63">
        <f>'Reference emissions MOB'!G44</f>
        <v>0</v>
      </c>
      <c r="H80" s="63">
        <f>'Reference emissions MOB'!H44</f>
        <v>0</v>
      </c>
      <c r="I80" s="63">
        <f>'Reference emissions MOB'!I44</f>
        <v>0</v>
      </c>
      <c r="J80" s="63">
        <f>'Reference emissions MOB'!J44</f>
        <v>0</v>
      </c>
      <c r="K80" s="63">
        <f>'Reference emissions MOB'!K44</f>
        <v>0</v>
      </c>
      <c r="L80" s="63">
        <f>'Reference emissions MOB'!L44</f>
        <v>0</v>
      </c>
      <c r="M80" s="63">
        <f>'Reference emissions MOB'!M44</f>
        <v>0</v>
      </c>
      <c r="N80" s="63">
        <f>'Reference emissions MOB'!N44</f>
        <v>0</v>
      </c>
      <c r="O80" s="63">
        <f>'Reference emissions MOB'!O44</f>
        <v>0</v>
      </c>
      <c r="P80" s="63">
        <f>'Reference emissions MOB'!P44</f>
        <v>0</v>
      </c>
      <c r="Q80" s="36">
        <f t="shared" si="62"/>
        <v>0</v>
      </c>
      <c r="R80" s="94" t="s">
        <v>413</v>
      </c>
      <c r="S80" s="108"/>
      <c r="T80" s="25"/>
      <c r="U80" s="25"/>
      <c r="V80" s="25"/>
      <c r="W80" s="25"/>
      <c r="X80" s="25"/>
      <c r="Y80" s="25"/>
      <c r="Z80" s="25"/>
      <c r="AA80" s="25"/>
      <c r="AB80" s="25"/>
      <c r="AC80" s="25"/>
      <c r="AD80" s="25"/>
      <c r="AE80" s="62"/>
      <c r="AF80" s="60"/>
      <c r="AG80" s="62"/>
      <c r="AH80" s="62"/>
      <c r="AI80" s="62"/>
      <c r="AJ80" s="62"/>
      <c r="AK80" s="60"/>
    </row>
    <row r="81" spans="1:37" ht="63.6" customHeight="1" thickBot="1" x14ac:dyDescent="0.3">
      <c r="A81" s="207" t="s">
        <v>102</v>
      </c>
      <c r="B81" s="207" t="s">
        <v>271</v>
      </c>
      <c r="C81" s="212" t="s">
        <v>311</v>
      </c>
      <c r="D81" s="207" t="s">
        <v>394</v>
      </c>
      <c r="E81" s="212" t="s">
        <v>117</v>
      </c>
      <c r="F81" s="212" t="s">
        <v>404</v>
      </c>
      <c r="G81" s="63">
        <f>'Reference emissions MOB'!G45</f>
        <v>0</v>
      </c>
      <c r="H81" s="63">
        <f>'Reference emissions MOB'!H45</f>
        <v>0</v>
      </c>
      <c r="I81" s="63">
        <f>'Reference emissions MOB'!I45</f>
        <v>0</v>
      </c>
      <c r="J81" s="63">
        <f>'Reference emissions MOB'!J45</f>
        <v>0</v>
      </c>
      <c r="K81" s="63">
        <f>'Reference emissions MOB'!K45</f>
        <v>0</v>
      </c>
      <c r="L81" s="63">
        <f>'Reference emissions MOB'!L45</f>
        <v>0</v>
      </c>
      <c r="M81" s="63">
        <f>'Reference emissions MOB'!M45</f>
        <v>0</v>
      </c>
      <c r="N81" s="63">
        <f>'Reference emissions MOB'!N45</f>
        <v>0</v>
      </c>
      <c r="O81" s="63">
        <f>'Reference emissions MOB'!O45</f>
        <v>0</v>
      </c>
      <c r="P81" s="63">
        <f>'Reference emissions MOB'!P45</f>
        <v>0</v>
      </c>
      <c r="Q81" s="36">
        <f t="shared" ref="Q81" si="63">SUM(G81:P81)</f>
        <v>0</v>
      </c>
      <c r="R81" s="94" t="s">
        <v>413</v>
      </c>
      <c r="S81" s="108"/>
      <c r="T81" s="25"/>
      <c r="U81" s="25"/>
      <c r="V81" s="25"/>
      <c r="W81" s="25"/>
      <c r="X81" s="25"/>
      <c r="Y81" s="25"/>
      <c r="Z81" s="25"/>
      <c r="AA81" s="25"/>
      <c r="AB81" s="25"/>
      <c r="AC81" s="25"/>
      <c r="AD81" s="25"/>
      <c r="AE81" s="62"/>
      <c r="AF81" s="60"/>
      <c r="AG81" s="62"/>
      <c r="AH81" s="62"/>
      <c r="AI81" s="62"/>
      <c r="AJ81" s="62"/>
      <c r="AK81" s="60"/>
    </row>
    <row r="82" spans="1:37" ht="63.6" customHeight="1" thickBot="1" x14ac:dyDescent="0.3">
      <c r="A82" s="207" t="s">
        <v>102</v>
      </c>
      <c r="B82" s="207" t="s">
        <v>268</v>
      </c>
      <c r="C82" s="212" t="s">
        <v>309</v>
      </c>
      <c r="D82" s="207" t="s">
        <v>395</v>
      </c>
      <c r="E82" s="212" t="s">
        <v>117</v>
      </c>
      <c r="F82" s="212" t="s">
        <v>398</v>
      </c>
      <c r="G82" s="63">
        <f>'Reference emissions MOB'!G46</f>
        <v>5</v>
      </c>
      <c r="H82" s="63">
        <f>'Reference emissions MOB'!H46</f>
        <v>5</v>
      </c>
      <c r="I82" s="63">
        <f>'Reference emissions MOB'!I46</f>
        <v>5</v>
      </c>
      <c r="J82" s="63">
        <f>'Reference emissions MOB'!J46</f>
        <v>5</v>
      </c>
      <c r="K82" s="63">
        <f>'Reference emissions MOB'!K46</f>
        <v>5</v>
      </c>
      <c r="L82" s="63">
        <f>'Reference emissions MOB'!L46</f>
        <v>5</v>
      </c>
      <c r="M82" s="63">
        <f>'Reference emissions MOB'!M46</f>
        <v>5</v>
      </c>
      <c r="N82" s="63">
        <f>'Reference emissions MOB'!N46</f>
        <v>5</v>
      </c>
      <c r="O82" s="63">
        <f>'Reference emissions MOB'!O46</f>
        <v>5</v>
      </c>
      <c r="P82" s="63">
        <f>'Reference emissions MOB'!P46</f>
        <v>5</v>
      </c>
      <c r="Q82" s="25"/>
      <c r="R82" s="94" t="s">
        <v>413</v>
      </c>
      <c r="S82" s="108"/>
      <c r="T82" s="25"/>
      <c r="U82" s="25"/>
      <c r="V82" s="25"/>
      <c r="W82" s="25"/>
      <c r="X82" s="25"/>
      <c r="Y82" s="25"/>
      <c r="Z82" s="25"/>
      <c r="AA82" s="25"/>
      <c r="AB82" s="25"/>
      <c r="AC82" s="25"/>
      <c r="AD82" s="25"/>
      <c r="AE82" s="62"/>
      <c r="AF82" s="60"/>
      <c r="AG82" s="62"/>
      <c r="AH82" s="62"/>
      <c r="AI82" s="62"/>
      <c r="AJ82" s="62"/>
      <c r="AK82" s="60"/>
    </row>
    <row r="83" spans="1:37" ht="63.6" customHeight="1" thickBot="1" x14ac:dyDescent="0.3">
      <c r="A83" s="207" t="s">
        <v>102</v>
      </c>
      <c r="B83" s="207" t="s">
        <v>270</v>
      </c>
      <c r="C83" s="212" t="s">
        <v>309</v>
      </c>
      <c r="D83" s="207" t="s">
        <v>396</v>
      </c>
      <c r="E83" s="212" t="s">
        <v>117</v>
      </c>
      <c r="F83" s="212" t="s">
        <v>398</v>
      </c>
      <c r="G83" s="63">
        <f>'Reference emissions MOB'!G47</f>
        <v>5</v>
      </c>
      <c r="H83" s="63">
        <f>'Reference emissions MOB'!H47</f>
        <v>5</v>
      </c>
      <c r="I83" s="63">
        <f>'Reference emissions MOB'!I47</f>
        <v>5</v>
      </c>
      <c r="J83" s="63">
        <f>'Reference emissions MOB'!J47</f>
        <v>5</v>
      </c>
      <c r="K83" s="63">
        <f>'Reference emissions MOB'!K47</f>
        <v>5</v>
      </c>
      <c r="L83" s="63">
        <f>'Reference emissions MOB'!L47</f>
        <v>5</v>
      </c>
      <c r="M83" s="63">
        <f>'Reference emissions MOB'!M47</f>
        <v>5</v>
      </c>
      <c r="N83" s="63">
        <f>'Reference emissions MOB'!N47</f>
        <v>5</v>
      </c>
      <c r="O83" s="63">
        <f>'Reference emissions MOB'!O47</f>
        <v>5</v>
      </c>
      <c r="P83" s="63">
        <f>'Reference emissions MOB'!P47</f>
        <v>5</v>
      </c>
      <c r="Q83" s="25"/>
      <c r="R83" s="94" t="s">
        <v>413</v>
      </c>
      <c r="S83" s="108"/>
      <c r="T83" s="25"/>
      <c r="U83" s="25"/>
      <c r="V83" s="25"/>
      <c r="W83" s="25"/>
      <c r="X83" s="25"/>
      <c r="Y83" s="25"/>
      <c r="Z83" s="25"/>
      <c r="AA83" s="25"/>
      <c r="AB83" s="25"/>
      <c r="AC83" s="25"/>
      <c r="AD83" s="25"/>
      <c r="AE83" s="62"/>
      <c r="AF83" s="60"/>
      <c r="AG83" s="62"/>
      <c r="AH83" s="62"/>
      <c r="AI83" s="62"/>
      <c r="AJ83" s="62"/>
      <c r="AK83" s="60"/>
    </row>
    <row r="84" spans="1:37" ht="63.6" customHeight="1" thickBot="1" x14ac:dyDescent="0.3">
      <c r="A84" s="207" t="s">
        <v>102</v>
      </c>
      <c r="B84" s="207" t="s">
        <v>271</v>
      </c>
      <c r="C84" s="212" t="s">
        <v>309</v>
      </c>
      <c r="D84" s="207" t="s">
        <v>397</v>
      </c>
      <c r="E84" s="212" t="s">
        <v>117</v>
      </c>
      <c r="F84" s="212" t="s">
        <v>398</v>
      </c>
      <c r="G84" s="63">
        <f>'Reference emissions MOB'!G48</f>
        <v>5</v>
      </c>
      <c r="H84" s="63">
        <f>'Reference emissions MOB'!H48</f>
        <v>5</v>
      </c>
      <c r="I84" s="63">
        <f>'Reference emissions MOB'!I48</f>
        <v>5</v>
      </c>
      <c r="J84" s="63">
        <f>'Reference emissions MOB'!J48</f>
        <v>5</v>
      </c>
      <c r="K84" s="63">
        <f>'Reference emissions MOB'!K48</f>
        <v>5</v>
      </c>
      <c r="L84" s="63">
        <f>'Reference emissions MOB'!L48</f>
        <v>5</v>
      </c>
      <c r="M84" s="63">
        <f>'Reference emissions MOB'!M48</f>
        <v>5</v>
      </c>
      <c r="N84" s="63">
        <f>'Reference emissions MOB'!N48</f>
        <v>5</v>
      </c>
      <c r="O84" s="63">
        <f>'Reference emissions MOB'!O48</f>
        <v>5</v>
      </c>
      <c r="P84" s="63">
        <f>'Reference emissions MOB'!P48</f>
        <v>5</v>
      </c>
      <c r="Q84" s="25"/>
      <c r="R84" s="94" t="s">
        <v>413</v>
      </c>
      <c r="S84" s="108"/>
      <c r="T84" s="25"/>
      <c r="U84" s="25"/>
      <c r="V84" s="25"/>
      <c r="W84" s="25"/>
      <c r="X84" s="25"/>
      <c r="Y84" s="25"/>
      <c r="Z84" s="25"/>
      <c r="AA84" s="25"/>
      <c r="AB84" s="25"/>
      <c r="AC84" s="25"/>
      <c r="AD84" s="25"/>
      <c r="AE84" s="62"/>
      <c r="AF84" s="60"/>
      <c r="AG84" s="62"/>
      <c r="AH84" s="62"/>
      <c r="AI84" s="62"/>
      <c r="AJ84" s="62"/>
      <c r="AK84" s="60"/>
    </row>
    <row r="85" spans="1:37" ht="63.6" customHeight="1" thickBot="1" x14ac:dyDescent="0.3">
      <c r="A85" s="207" t="s">
        <v>102</v>
      </c>
      <c r="B85" s="207" t="s">
        <v>268</v>
      </c>
      <c r="C85" s="212" t="s">
        <v>312</v>
      </c>
      <c r="D85" s="207" t="s">
        <v>323</v>
      </c>
      <c r="E85" s="212" t="s">
        <v>117</v>
      </c>
      <c r="F85" s="212" t="s">
        <v>86</v>
      </c>
      <c r="G85" s="85">
        <f>'Reference emissions MOB'!G49</f>
        <v>0</v>
      </c>
      <c r="H85" s="85">
        <f>'Reference emissions MOB'!H49</f>
        <v>0</v>
      </c>
      <c r="I85" s="85">
        <f>'Reference emissions MOB'!I49</f>
        <v>0</v>
      </c>
      <c r="J85" s="85">
        <f>'Reference emissions MOB'!J49</f>
        <v>0</v>
      </c>
      <c r="K85" s="85">
        <f>'Reference emissions MOB'!K49</f>
        <v>0</v>
      </c>
      <c r="L85" s="85">
        <f>'Reference emissions MOB'!L49</f>
        <v>0</v>
      </c>
      <c r="M85" s="85">
        <f>'Reference emissions MOB'!M49</f>
        <v>0</v>
      </c>
      <c r="N85" s="85">
        <f>'Reference emissions MOB'!N49</f>
        <v>0</v>
      </c>
      <c r="O85" s="85">
        <f>'Reference emissions MOB'!O49</f>
        <v>0</v>
      </c>
      <c r="P85" s="85">
        <f>'Reference emissions MOB'!P49</f>
        <v>0</v>
      </c>
      <c r="Q85" s="25"/>
      <c r="R85" s="94" t="s">
        <v>413</v>
      </c>
      <c r="S85" s="108"/>
      <c r="T85" s="25"/>
      <c r="U85" s="25"/>
      <c r="V85" s="25"/>
      <c r="W85" s="25"/>
      <c r="X85" s="25"/>
      <c r="Y85" s="25"/>
      <c r="Z85" s="25"/>
      <c r="AA85" s="25"/>
      <c r="AB85" s="25"/>
      <c r="AC85" s="25"/>
      <c r="AD85" s="25"/>
      <c r="AE85" s="62"/>
      <c r="AF85" s="60"/>
      <c r="AG85" s="62"/>
      <c r="AH85" s="62"/>
      <c r="AI85" s="62"/>
      <c r="AJ85" s="62"/>
      <c r="AK85" s="60"/>
    </row>
    <row r="86" spans="1:37" ht="63.6" customHeight="1" thickBot="1" x14ac:dyDescent="0.3">
      <c r="A86" s="207" t="s">
        <v>102</v>
      </c>
      <c r="B86" s="207" t="s">
        <v>270</v>
      </c>
      <c r="C86" s="212" t="s">
        <v>312</v>
      </c>
      <c r="D86" s="207" t="s">
        <v>322</v>
      </c>
      <c r="E86" s="212" t="s">
        <v>117</v>
      </c>
      <c r="F86" s="212" t="s">
        <v>86</v>
      </c>
      <c r="G86" s="85">
        <f>'Reference emissions MOB'!G50</f>
        <v>0</v>
      </c>
      <c r="H86" s="85">
        <f>'Reference emissions MOB'!H50</f>
        <v>0</v>
      </c>
      <c r="I86" s="85">
        <f>'Reference emissions MOB'!I50</f>
        <v>0</v>
      </c>
      <c r="J86" s="85">
        <f>'Reference emissions MOB'!J50</f>
        <v>0</v>
      </c>
      <c r="K86" s="85">
        <f>'Reference emissions MOB'!K50</f>
        <v>0</v>
      </c>
      <c r="L86" s="85">
        <f>'Reference emissions MOB'!L50</f>
        <v>0</v>
      </c>
      <c r="M86" s="85">
        <f>'Reference emissions MOB'!M50</f>
        <v>0</v>
      </c>
      <c r="N86" s="85">
        <f>'Reference emissions MOB'!N50</f>
        <v>0</v>
      </c>
      <c r="O86" s="85">
        <f>'Reference emissions MOB'!O50</f>
        <v>0</v>
      </c>
      <c r="P86" s="85">
        <f>'Reference emissions MOB'!P50</f>
        <v>0</v>
      </c>
      <c r="Q86" s="25"/>
      <c r="R86" s="94" t="s">
        <v>413</v>
      </c>
      <c r="S86" s="108"/>
      <c r="T86" s="25"/>
      <c r="U86" s="25"/>
      <c r="V86" s="25"/>
      <c r="W86" s="25"/>
      <c r="X86" s="25"/>
      <c r="Y86" s="25"/>
      <c r="Z86" s="25"/>
      <c r="AA86" s="25"/>
      <c r="AB86" s="25"/>
      <c r="AC86" s="25"/>
      <c r="AD86" s="25"/>
      <c r="AE86" s="62"/>
      <c r="AF86" s="60"/>
      <c r="AG86" s="62"/>
      <c r="AH86" s="62"/>
      <c r="AI86" s="62"/>
      <c r="AJ86" s="62"/>
      <c r="AK86" s="60"/>
    </row>
    <row r="87" spans="1:37" ht="63.6" customHeight="1" thickBot="1" x14ac:dyDescent="0.3">
      <c r="A87" s="207" t="s">
        <v>102</v>
      </c>
      <c r="B87" s="207" t="s">
        <v>271</v>
      </c>
      <c r="C87" s="212" t="s">
        <v>312</v>
      </c>
      <c r="D87" s="207" t="s">
        <v>324</v>
      </c>
      <c r="E87" s="212" t="s">
        <v>117</v>
      </c>
      <c r="F87" s="212" t="s">
        <v>86</v>
      </c>
      <c r="G87" s="85">
        <f>'Reference emissions MOB'!G51</f>
        <v>0</v>
      </c>
      <c r="H87" s="85">
        <f>'Reference emissions MOB'!H51</f>
        <v>0</v>
      </c>
      <c r="I87" s="85">
        <f>'Reference emissions MOB'!I51</f>
        <v>0</v>
      </c>
      <c r="J87" s="85">
        <f>'Reference emissions MOB'!J51</f>
        <v>0</v>
      </c>
      <c r="K87" s="85">
        <f>'Reference emissions MOB'!K51</f>
        <v>0</v>
      </c>
      <c r="L87" s="85">
        <f>'Reference emissions MOB'!L51</f>
        <v>0</v>
      </c>
      <c r="M87" s="85">
        <f>'Reference emissions MOB'!M51</f>
        <v>0</v>
      </c>
      <c r="N87" s="85">
        <f>'Reference emissions MOB'!N51</f>
        <v>0</v>
      </c>
      <c r="O87" s="85">
        <f>'Reference emissions MOB'!O51</f>
        <v>0</v>
      </c>
      <c r="P87" s="85">
        <f>'Reference emissions MOB'!P51</f>
        <v>0</v>
      </c>
      <c r="Q87" s="25"/>
      <c r="R87" s="94" t="s">
        <v>413</v>
      </c>
      <c r="S87" s="108"/>
      <c r="T87" s="25"/>
      <c r="U87" s="25"/>
      <c r="V87" s="25"/>
      <c r="W87" s="25"/>
      <c r="X87" s="25"/>
      <c r="Y87" s="25"/>
      <c r="Z87" s="25"/>
      <c r="AA87" s="25"/>
      <c r="AB87" s="25"/>
      <c r="AC87" s="25"/>
      <c r="AD87" s="25"/>
      <c r="AE87" s="62"/>
      <c r="AF87" s="60"/>
      <c r="AG87" s="62"/>
      <c r="AH87" s="62"/>
      <c r="AI87" s="62"/>
      <c r="AJ87" s="62"/>
      <c r="AK87" s="60"/>
    </row>
  </sheetData>
  <autoFilter ref="A17:AK87" xr:uid="{00000000-0001-0000-0400-000000000000}"/>
  <mergeCells count="3">
    <mergeCell ref="AE16:AK16"/>
    <mergeCell ref="A16:R16"/>
    <mergeCell ref="S16:AD16"/>
  </mergeCells>
  <conditionalFormatting sqref="E12">
    <cfRule type="cellIs" dxfId="5" priority="1" operator="equal">
      <formula>"ERR"</formula>
    </cfRule>
    <cfRule type="cellIs" dxfId="4" priority="2" operator="equal">
      <formula>"OK"</formula>
    </cfRule>
  </conditionalFormatting>
  <dataValidations count="5">
    <dataValidation type="list" allowBlank="1" showInputMessage="1" showErrorMessage="1" sqref="AF53:AF87 AF19 AF21:AF51" xr:uid="{00000000-0002-0000-0400-000000000000}">
      <formula1>"Taken from data management platform,Internal control spreadsheet,Direct measurement,Estimated,Adoption of assumptions (please describe),Extrapolation (please describe),Sample (please describe),Other"</formula1>
    </dataValidation>
    <dataValidation type="list" allowBlank="1" showInputMessage="1" showErrorMessage="1" sqref="AK53:AK87 AK19 AK21:AK51" xr:uid="{00000000-0002-0000-0400-000001000000}">
      <formula1>"Primary Data,Third Party Data,Secondary Data - Calculated based on actual data,Secondary Data - Based on assumptions,Secondary Data - Extrapolation,Other evidence"</formula1>
    </dataValidation>
    <dataValidation type="whole" operator="greaterThanOrEqual" allowBlank="1" showInputMessage="1" showErrorMessage="1" error="Please insert a whole value greater than or equal to 1." sqref="G76:P78" xr:uid="{E8699B3B-E8C1-4F5E-85BB-1693363EE96E}">
      <formula1>1</formula1>
    </dataValidation>
    <dataValidation allowBlank="1" showInputMessage="1" showErrorMessage="1" error="Please insert a value between 0 and 1." sqref="F53:F59 F61:F87" xr:uid="{F8F4A3A7-B870-405B-B4F8-CB0F9AE24562}"/>
    <dataValidation type="list" allowBlank="1" showInputMessage="1" showErrorMessage="1" sqref="F28 F51 F46:F47 F36:F37" xr:uid="{AC2DF19E-5BD5-4A6F-803C-B9534E08C09E}">
      <formula1>"MWh,kWh,GJ,MJ,cubic meter,ton,kg,TJ"</formula1>
    </dataValidation>
  </dataValidations>
  <pageMargins left="0.7" right="0.7" top="0.75" bottom="0.75" header="0.3" footer="0.3"/>
  <pageSetup paperSize="9" orientation="portrait" r:id="rId1"/>
  <ignoredErrors>
    <ignoredError sqref="T29:AC29" formula="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J50"/>
  <sheetViews>
    <sheetView zoomScaleNormal="100" workbookViewId="0"/>
  </sheetViews>
  <sheetFormatPr defaultColWidth="9.28515625" defaultRowHeight="17.25" customHeight="1" x14ac:dyDescent="0.25"/>
  <cols>
    <col min="1" max="1" width="31.85546875" style="67" customWidth="1"/>
    <col min="2" max="2" width="17.28515625" style="67" bestFit="1" customWidth="1"/>
    <col min="3" max="3" width="20.42578125" style="67" customWidth="1"/>
    <col min="4" max="4" width="38.85546875" style="67" customWidth="1"/>
    <col min="5" max="5" width="82.5703125" style="67" customWidth="1"/>
    <col min="6" max="6" width="22.5703125" style="67" customWidth="1"/>
    <col min="7" max="10" width="17.85546875" style="67" customWidth="1"/>
    <col min="11" max="16384" width="9.28515625" style="67"/>
  </cols>
  <sheetData>
    <row r="1" spans="1:10" ht="17.25" customHeight="1" thickBot="1" x14ac:dyDescent="0.3">
      <c r="A1" s="231" t="s">
        <v>99</v>
      </c>
    </row>
    <row r="2" spans="1:10" ht="29.1" customHeight="1" thickBot="1" x14ac:dyDescent="0.3">
      <c r="A2" s="5" t="s">
        <v>69</v>
      </c>
      <c r="B2" s="6" t="s">
        <v>70</v>
      </c>
      <c r="C2" s="6" t="s">
        <v>34</v>
      </c>
      <c r="D2" s="6" t="s">
        <v>32</v>
      </c>
      <c r="E2" s="6" t="s">
        <v>71</v>
      </c>
      <c r="F2" s="6" t="s">
        <v>72</v>
      </c>
      <c r="G2" s="6" t="s">
        <v>73</v>
      </c>
      <c r="H2" s="6" t="s">
        <v>58</v>
      </c>
      <c r="I2" s="6" t="s">
        <v>74</v>
      </c>
      <c r="J2" s="6" t="s">
        <v>63</v>
      </c>
    </row>
    <row r="3" spans="1:10" ht="13.5" thickBot="1" x14ac:dyDescent="0.3">
      <c r="A3" s="22" t="s">
        <v>75</v>
      </c>
      <c r="B3" s="23"/>
      <c r="C3" s="22"/>
      <c r="D3" s="22"/>
      <c r="E3" s="24"/>
      <c r="F3" s="72"/>
      <c r="G3" s="23"/>
      <c r="H3" s="23"/>
      <c r="I3" s="22"/>
      <c r="J3" s="181"/>
    </row>
    <row r="4" spans="1:10" ht="17.25" customHeight="1" thickBot="1" x14ac:dyDescent="0.3">
      <c r="A4" s="17" t="s">
        <v>93</v>
      </c>
      <c r="B4" s="74">
        <v>3.5999999999999999E-3</v>
      </c>
      <c r="C4" s="17" t="s">
        <v>94</v>
      </c>
      <c r="D4" s="17" t="s">
        <v>95</v>
      </c>
      <c r="E4" s="27"/>
      <c r="F4" s="10" t="s">
        <v>96</v>
      </c>
      <c r="G4" s="29" t="s">
        <v>15</v>
      </c>
      <c r="H4" s="25"/>
      <c r="I4" s="26"/>
      <c r="J4" s="184"/>
    </row>
    <row r="5" spans="1:10" ht="17.25" customHeight="1" thickBot="1" x14ac:dyDescent="0.3">
      <c r="A5" s="17" t="s">
        <v>93</v>
      </c>
      <c r="B5" s="74">
        <v>1E-3</v>
      </c>
      <c r="C5" s="17" t="s">
        <v>97</v>
      </c>
      <c r="D5" s="17" t="s">
        <v>95</v>
      </c>
      <c r="E5" s="27"/>
      <c r="F5" s="10" t="s">
        <v>96</v>
      </c>
      <c r="G5" s="29" t="s">
        <v>15</v>
      </c>
      <c r="H5" s="25"/>
      <c r="I5" s="26"/>
      <c r="J5" s="184"/>
    </row>
    <row r="6" spans="1:10" ht="17.25" customHeight="1" thickBot="1" x14ac:dyDescent="0.3">
      <c r="A6" s="17" t="s">
        <v>205</v>
      </c>
      <c r="B6" s="74">
        <v>77.5</v>
      </c>
      <c r="C6" s="17" t="s">
        <v>206</v>
      </c>
      <c r="D6" s="17" t="s">
        <v>120</v>
      </c>
      <c r="E6" s="27" t="s">
        <v>121</v>
      </c>
      <c r="F6" s="10"/>
      <c r="G6" s="29" t="s">
        <v>15</v>
      </c>
      <c r="H6" s="25"/>
      <c r="I6" s="26"/>
      <c r="J6" s="184"/>
    </row>
    <row r="7" spans="1:10" ht="17.25" customHeight="1" thickBot="1" x14ac:dyDescent="0.3">
      <c r="A7" s="17" t="s">
        <v>207</v>
      </c>
      <c r="B7" s="74">
        <v>72</v>
      </c>
      <c r="C7" s="17" t="s">
        <v>206</v>
      </c>
      <c r="D7" s="17" t="s">
        <v>122</v>
      </c>
      <c r="E7" s="27" t="s">
        <v>204</v>
      </c>
      <c r="F7" s="10"/>
      <c r="G7" s="29" t="s">
        <v>15</v>
      </c>
      <c r="H7" s="25"/>
      <c r="I7" s="26"/>
      <c r="J7" s="184"/>
    </row>
    <row r="8" spans="1:10" ht="17.25" customHeight="1" thickBot="1" x14ac:dyDescent="0.3">
      <c r="A8" s="17" t="s">
        <v>208</v>
      </c>
      <c r="B8" s="74">
        <v>71.5</v>
      </c>
      <c r="C8" s="17" t="s">
        <v>206</v>
      </c>
      <c r="D8" s="17" t="s">
        <v>209</v>
      </c>
      <c r="E8" s="27" t="s">
        <v>204</v>
      </c>
      <c r="F8" s="10" t="s">
        <v>210</v>
      </c>
      <c r="G8" s="29" t="s">
        <v>15</v>
      </c>
      <c r="H8" s="25"/>
      <c r="I8" s="26"/>
      <c r="J8" s="184"/>
    </row>
    <row r="9" spans="1:10" ht="17.25" customHeight="1" thickBot="1" x14ac:dyDescent="0.3">
      <c r="A9" s="17" t="s">
        <v>211</v>
      </c>
      <c r="B9" s="74">
        <v>70.5</v>
      </c>
      <c r="C9" s="17" t="s">
        <v>206</v>
      </c>
      <c r="D9" s="17" t="s">
        <v>123</v>
      </c>
      <c r="E9" s="27" t="s">
        <v>204</v>
      </c>
      <c r="F9" s="10"/>
      <c r="G9" s="29" t="s">
        <v>15</v>
      </c>
      <c r="H9" s="25"/>
      <c r="I9" s="26"/>
      <c r="J9" s="184"/>
    </row>
    <row r="10" spans="1:10" ht="17.25" customHeight="1" thickBot="1" x14ac:dyDescent="0.3">
      <c r="A10" s="17" t="s">
        <v>259</v>
      </c>
      <c r="B10" s="74">
        <v>59.5</v>
      </c>
      <c r="C10" s="17" t="s">
        <v>206</v>
      </c>
      <c r="D10" s="17" t="s">
        <v>124</v>
      </c>
      <c r="E10" s="27" t="s">
        <v>204</v>
      </c>
      <c r="F10" s="10"/>
      <c r="G10" s="29" t="s">
        <v>15</v>
      </c>
      <c r="H10" s="25"/>
      <c r="I10" s="26"/>
      <c r="J10" s="184"/>
    </row>
    <row r="11" spans="1:10" ht="17.25" customHeight="1" thickBot="1" x14ac:dyDescent="0.3">
      <c r="A11" s="17" t="s">
        <v>260</v>
      </c>
      <c r="B11" s="74">
        <v>64.900000000000006</v>
      </c>
      <c r="C11" s="17" t="s">
        <v>206</v>
      </c>
      <c r="D11" s="17" t="s">
        <v>125</v>
      </c>
      <c r="E11" s="27" t="s">
        <v>204</v>
      </c>
      <c r="F11" s="10"/>
      <c r="G11" s="29" t="s">
        <v>15</v>
      </c>
      <c r="H11" s="25"/>
      <c r="I11" s="26"/>
      <c r="J11" s="184"/>
    </row>
    <row r="12" spans="1:10" ht="17.25" customHeight="1" thickBot="1" x14ac:dyDescent="0.3">
      <c r="A12" s="17" t="s">
        <v>261</v>
      </c>
      <c r="B12" s="74">
        <v>73.2</v>
      </c>
      <c r="C12" s="17" t="s">
        <v>206</v>
      </c>
      <c r="D12" s="17" t="s">
        <v>126</v>
      </c>
      <c r="E12" s="27" t="s">
        <v>204</v>
      </c>
      <c r="F12" s="10" t="s">
        <v>212</v>
      </c>
      <c r="G12" s="29" t="s">
        <v>15</v>
      </c>
      <c r="H12" s="25"/>
      <c r="I12" s="26"/>
      <c r="J12" s="184"/>
    </row>
    <row r="13" spans="1:10" ht="17.25" customHeight="1" thickBot="1" x14ac:dyDescent="0.3">
      <c r="A13" s="17" t="s">
        <v>213</v>
      </c>
      <c r="B13" s="74">
        <v>75.2</v>
      </c>
      <c r="C13" s="17" t="s">
        <v>206</v>
      </c>
      <c r="D13" s="17" t="s">
        <v>127</v>
      </c>
      <c r="E13" s="27" t="s">
        <v>204</v>
      </c>
      <c r="F13" s="10" t="s">
        <v>212</v>
      </c>
      <c r="G13" s="29" t="s">
        <v>15</v>
      </c>
      <c r="H13" s="25"/>
      <c r="I13" s="26"/>
      <c r="J13" s="184"/>
    </row>
    <row r="14" spans="1:10" ht="17.25" customHeight="1" thickBot="1" x14ac:dyDescent="0.3">
      <c r="A14" s="17" t="s">
        <v>214</v>
      </c>
      <c r="B14" s="74">
        <v>0.7</v>
      </c>
      <c r="C14" s="17" t="s">
        <v>206</v>
      </c>
      <c r="D14" s="17" t="s">
        <v>215</v>
      </c>
      <c r="E14" s="27" t="s">
        <v>204</v>
      </c>
      <c r="F14" s="10" t="s">
        <v>128</v>
      </c>
      <c r="G14" s="29" t="s">
        <v>15</v>
      </c>
      <c r="H14" s="25"/>
      <c r="I14" s="26"/>
      <c r="J14" s="184"/>
    </row>
    <row r="15" spans="1:10" ht="17.25" customHeight="1" thickBot="1" x14ac:dyDescent="0.3">
      <c r="A15" s="17" t="s">
        <v>216</v>
      </c>
      <c r="B15" s="74">
        <v>0</v>
      </c>
      <c r="C15" s="17" t="s">
        <v>206</v>
      </c>
      <c r="D15" s="17" t="s">
        <v>129</v>
      </c>
      <c r="E15" s="27" t="s">
        <v>130</v>
      </c>
      <c r="F15" s="10" t="s">
        <v>130</v>
      </c>
      <c r="G15" s="29" t="s">
        <v>15</v>
      </c>
      <c r="H15" s="25"/>
      <c r="I15" s="26"/>
      <c r="J15" s="184"/>
    </row>
    <row r="16" spans="1:10" ht="17.25" customHeight="1" thickBot="1" x14ac:dyDescent="0.3">
      <c r="A16" s="17" t="s">
        <v>217</v>
      </c>
      <c r="B16" s="74">
        <v>0</v>
      </c>
      <c r="C16" s="17" t="s">
        <v>206</v>
      </c>
      <c r="D16" s="17" t="s">
        <v>218</v>
      </c>
      <c r="E16" s="27" t="s">
        <v>131</v>
      </c>
      <c r="F16" s="10"/>
      <c r="G16" s="29" t="s">
        <v>15</v>
      </c>
      <c r="H16" s="25"/>
      <c r="I16" s="26"/>
      <c r="J16" s="184"/>
    </row>
    <row r="17" spans="1:10" ht="17.25" customHeight="1" thickBot="1" x14ac:dyDescent="0.3">
      <c r="A17" s="17" t="s">
        <v>219</v>
      </c>
      <c r="B17" s="74">
        <v>1.1000000000000001</v>
      </c>
      <c r="C17" s="17" t="s">
        <v>206</v>
      </c>
      <c r="D17" s="17" t="s">
        <v>220</v>
      </c>
      <c r="E17" s="27" t="s">
        <v>132</v>
      </c>
      <c r="F17" s="10" t="s">
        <v>133</v>
      </c>
      <c r="G17" s="29" t="s">
        <v>15</v>
      </c>
      <c r="H17" s="25"/>
      <c r="I17" s="26"/>
      <c r="J17" s="184"/>
    </row>
    <row r="18" spans="1:10" ht="17.25" customHeight="1" thickBot="1" x14ac:dyDescent="0.3">
      <c r="A18" s="17" t="s">
        <v>262</v>
      </c>
      <c r="B18" s="74">
        <v>1.1000000000000001</v>
      </c>
      <c r="C18" s="17" t="s">
        <v>206</v>
      </c>
      <c r="D18" s="17" t="s">
        <v>221</v>
      </c>
      <c r="E18" s="27" t="s">
        <v>132</v>
      </c>
      <c r="F18" s="10" t="s">
        <v>134</v>
      </c>
      <c r="G18" s="29" t="s">
        <v>15</v>
      </c>
      <c r="H18" s="25"/>
      <c r="I18" s="26"/>
      <c r="J18" s="184"/>
    </row>
    <row r="19" spans="1:10" ht="17.25" customHeight="1" thickBot="1" x14ac:dyDescent="0.3">
      <c r="A19" s="17" t="s">
        <v>222</v>
      </c>
      <c r="B19" s="74">
        <v>104.8</v>
      </c>
      <c r="C19" s="17" t="s">
        <v>206</v>
      </c>
      <c r="D19" s="17" t="s">
        <v>135</v>
      </c>
      <c r="E19" s="27" t="s">
        <v>136</v>
      </c>
      <c r="F19" s="10" t="s">
        <v>137</v>
      </c>
      <c r="G19" s="29" t="s">
        <v>15</v>
      </c>
      <c r="H19" s="25"/>
      <c r="I19" s="26"/>
      <c r="J19" s="184"/>
    </row>
    <row r="20" spans="1:10" ht="17.25" customHeight="1" thickBot="1" x14ac:dyDescent="0.3">
      <c r="A20" s="17" t="s">
        <v>223</v>
      </c>
      <c r="B20" s="74">
        <v>102.9</v>
      </c>
      <c r="C20" s="17" t="s">
        <v>206</v>
      </c>
      <c r="D20" s="17" t="s">
        <v>138</v>
      </c>
      <c r="E20" s="27" t="s">
        <v>139</v>
      </c>
      <c r="F20" s="10" t="s">
        <v>224</v>
      </c>
      <c r="G20" s="29" t="s">
        <v>15</v>
      </c>
      <c r="H20" s="25"/>
      <c r="I20" s="26"/>
      <c r="J20" s="184"/>
    </row>
    <row r="21" spans="1:10" ht="17.25" customHeight="1" thickBot="1" x14ac:dyDescent="0.3">
      <c r="A21" s="17" t="s">
        <v>225</v>
      </c>
      <c r="B21" s="74">
        <v>56.7</v>
      </c>
      <c r="C21" s="17" t="s">
        <v>206</v>
      </c>
      <c r="D21" s="17" t="s">
        <v>140</v>
      </c>
      <c r="E21" s="27" t="s">
        <v>139</v>
      </c>
      <c r="F21" s="10" t="s">
        <v>226</v>
      </c>
      <c r="G21" s="29" t="s">
        <v>15</v>
      </c>
      <c r="H21" s="25"/>
      <c r="I21" s="26"/>
      <c r="J21" s="184"/>
    </row>
    <row r="22" spans="1:10" ht="17.25" customHeight="1" thickBot="1" x14ac:dyDescent="0.3">
      <c r="A22" s="17" t="s">
        <v>227</v>
      </c>
      <c r="B22" s="74">
        <v>76.2</v>
      </c>
      <c r="C22" s="17" t="s">
        <v>206</v>
      </c>
      <c r="D22" s="17" t="s">
        <v>141</v>
      </c>
      <c r="E22" s="27" t="s">
        <v>139</v>
      </c>
      <c r="F22" s="10" t="s">
        <v>228</v>
      </c>
      <c r="G22" s="29" t="s">
        <v>15</v>
      </c>
      <c r="H22" s="25"/>
      <c r="I22" s="26"/>
      <c r="J22" s="184"/>
    </row>
    <row r="23" spans="1:10" ht="17.25" customHeight="1" thickBot="1" x14ac:dyDescent="0.3">
      <c r="A23" s="17" t="s">
        <v>229</v>
      </c>
      <c r="B23" s="74">
        <v>3</v>
      </c>
      <c r="C23" s="17" t="s">
        <v>27</v>
      </c>
      <c r="D23" s="17" t="s">
        <v>142</v>
      </c>
      <c r="E23" s="27" t="s">
        <v>143</v>
      </c>
      <c r="F23" s="10" t="s">
        <v>144</v>
      </c>
      <c r="G23" s="29" t="s">
        <v>15</v>
      </c>
      <c r="H23" s="25"/>
      <c r="I23" s="26"/>
      <c r="J23" s="184"/>
    </row>
    <row r="24" spans="1:10" ht="17.25" customHeight="1" thickBot="1" x14ac:dyDescent="0.3">
      <c r="A24" s="17" t="s">
        <v>230</v>
      </c>
      <c r="B24" s="74">
        <v>1.75</v>
      </c>
      <c r="C24" s="17" t="s">
        <v>27</v>
      </c>
      <c r="D24" s="17" t="s">
        <v>145</v>
      </c>
      <c r="E24" s="27" t="s">
        <v>146</v>
      </c>
      <c r="F24" s="10" t="s">
        <v>147</v>
      </c>
      <c r="G24" s="29" t="s">
        <v>15</v>
      </c>
      <c r="H24" s="25"/>
      <c r="I24" s="26"/>
      <c r="J24" s="184"/>
    </row>
    <row r="25" spans="1:10" ht="17.25" customHeight="1" thickBot="1" x14ac:dyDescent="0.3">
      <c r="A25" s="17" t="s">
        <v>231</v>
      </c>
      <c r="B25" s="77">
        <v>900</v>
      </c>
      <c r="C25" s="17" t="s">
        <v>232</v>
      </c>
      <c r="D25" s="17" t="s">
        <v>148</v>
      </c>
      <c r="E25" s="27" t="s">
        <v>149</v>
      </c>
      <c r="F25" s="10" t="s">
        <v>150</v>
      </c>
      <c r="G25" s="29" t="s">
        <v>15</v>
      </c>
      <c r="H25" s="25"/>
      <c r="I25" s="26"/>
      <c r="J25" s="184"/>
    </row>
    <row r="26" spans="1:10" ht="17.25" customHeight="1" thickBot="1" x14ac:dyDescent="0.3">
      <c r="A26" s="17" t="s">
        <v>233</v>
      </c>
      <c r="B26" s="77">
        <v>68714</v>
      </c>
      <c r="C26" s="17" t="s">
        <v>151</v>
      </c>
      <c r="D26" s="17" t="s">
        <v>152</v>
      </c>
      <c r="E26" s="27" t="s">
        <v>153</v>
      </c>
      <c r="F26" s="10" t="s">
        <v>154</v>
      </c>
      <c r="G26" s="29" t="s">
        <v>15</v>
      </c>
      <c r="H26" s="25"/>
      <c r="I26" s="26"/>
      <c r="J26" s="184"/>
    </row>
    <row r="27" spans="1:10" ht="17.25" customHeight="1" thickBot="1" x14ac:dyDescent="0.3">
      <c r="A27" s="17" t="s">
        <v>234</v>
      </c>
      <c r="B27" s="77">
        <v>671282</v>
      </c>
      <c r="C27" s="17" t="s">
        <v>151</v>
      </c>
      <c r="D27" s="17" t="s">
        <v>155</v>
      </c>
      <c r="E27" s="27" t="s">
        <v>250</v>
      </c>
      <c r="F27" s="10" t="s">
        <v>156</v>
      </c>
      <c r="G27" s="29" t="s">
        <v>15</v>
      </c>
      <c r="H27" s="25"/>
      <c r="I27" s="26"/>
      <c r="J27" s="184"/>
    </row>
    <row r="28" spans="1:10" ht="17.25" customHeight="1" thickBot="1" x14ac:dyDescent="0.3">
      <c r="A28" s="17" t="s">
        <v>235</v>
      </c>
      <c r="B28" s="77">
        <v>969550</v>
      </c>
      <c r="C28" s="17" t="s">
        <v>151</v>
      </c>
      <c r="D28" s="17" t="s">
        <v>157</v>
      </c>
      <c r="E28" s="27" t="s">
        <v>251</v>
      </c>
      <c r="F28" s="10" t="s">
        <v>158</v>
      </c>
      <c r="G28" s="29" t="s">
        <v>15</v>
      </c>
      <c r="H28" s="25"/>
      <c r="I28" s="26"/>
      <c r="J28" s="184"/>
    </row>
    <row r="29" spans="1:10" ht="17.25" customHeight="1" thickBot="1" x14ac:dyDescent="0.3">
      <c r="A29" s="17" t="s">
        <v>236</v>
      </c>
      <c r="B29" s="77">
        <v>2093381</v>
      </c>
      <c r="C29" s="17" t="s">
        <v>151</v>
      </c>
      <c r="D29" s="17" t="s">
        <v>159</v>
      </c>
      <c r="E29" s="27" t="s">
        <v>252</v>
      </c>
      <c r="F29" s="10" t="s">
        <v>160</v>
      </c>
      <c r="G29" s="29" t="s">
        <v>15</v>
      </c>
      <c r="H29" s="25"/>
      <c r="I29" s="26"/>
      <c r="J29" s="184"/>
    </row>
    <row r="30" spans="1:10" ht="17.25" customHeight="1" thickBot="1" x14ac:dyDescent="0.3">
      <c r="A30" s="17" t="s">
        <v>237</v>
      </c>
      <c r="B30" s="77">
        <v>5461404</v>
      </c>
      <c r="C30" s="17" t="s">
        <v>151</v>
      </c>
      <c r="D30" s="17" t="s">
        <v>161</v>
      </c>
      <c r="E30" s="27" t="s">
        <v>253</v>
      </c>
      <c r="F30" s="10" t="s">
        <v>162</v>
      </c>
      <c r="G30" s="29" t="s">
        <v>15</v>
      </c>
      <c r="H30" s="25"/>
      <c r="I30" s="26"/>
      <c r="J30" s="184"/>
    </row>
    <row r="31" spans="1:10" ht="17.25" customHeight="1" thickBot="1" x14ac:dyDescent="0.3">
      <c r="A31" s="17" t="s">
        <v>238</v>
      </c>
      <c r="B31" s="74"/>
      <c r="C31" s="17" t="s">
        <v>163</v>
      </c>
      <c r="D31" s="17" t="s">
        <v>164</v>
      </c>
      <c r="E31" s="27" t="s">
        <v>249</v>
      </c>
      <c r="F31" s="10" t="s">
        <v>165</v>
      </c>
      <c r="G31" s="29" t="s">
        <v>15</v>
      </c>
      <c r="H31" s="25"/>
      <c r="I31" s="26"/>
      <c r="J31" s="184"/>
    </row>
    <row r="32" spans="1:10" ht="17.25" customHeight="1" thickBot="1" x14ac:dyDescent="0.3">
      <c r="A32" s="17" t="s">
        <v>239</v>
      </c>
      <c r="B32" s="74">
        <v>14300</v>
      </c>
      <c r="C32" s="17" t="s">
        <v>151</v>
      </c>
      <c r="D32" s="17" t="s">
        <v>166</v>
      </c>
      <c r="E32" s="27" t="s">
        <v>76</v>
      </c>
      <c r="F32" s="10" t="s">
        <v>167</v>
      </c>
      <c r="G32" s="29" t="s">
        <v>15</v>
      </c>
      <c r="H32" s="25"/>
      <c r="I32" s="26"/>
      <c r="J32" s="184"/>
    </row>
    <row r="33" spans="1:10" ht="17.25" customHeight="1" thickBot="1" x14ac:dyDescent="0.3">
      <c r="A33" s="17" t="s">
        <v>240</v>
      </c>
      <c r="B33" s="76">
        <v>2.2000000000000001E-6</v>
      </c>
      <c r="C33" s="17" t="s">
        <v>254</v>
      </c>
      <c r="D33" s="17" t="s">
        <v>168</v>
      </c>
      <c r="E33" s="27" t="s">
        <v>169</v>
      </c>
      <c r="F33" s="10"/>
      <c r="G33" s="29" t="s">
        <v>15</v>
      </c>
      <c r="H33" s="25"/>
      <c r="I33" s="26"/>
      <c r="J33" s="184"/>
    </row>
    <row r="34" spans="1:10" ht="17.25" customHeight="1" thickBot="1" x14ac:dyDescent="0.3">
      <c r="A34" s="17" t="s">
        <v>241</v>
      </c>
      <c r="B34" s="76">
        <v>5.4E-6</v>
      </c>
      <c r="C34" s="17" t="s">
        <v>173</v>
      </c>
      <c r="D34" s="17" t="s">
        <v>170</v>
      </c>
      <c r="E34" s="27" t="s">
        <v>76</v>
      </c>
      <c r="F34" s="10"/>
      <c r="G34" s="29" t="s">
        <v>15</v>
      </c>
      <c r="H34" s="25"/>
      <c r="I34" s="26"/>
      <c r="J34" s="184"/>
    </row>
    <row r="35" spans="1:10" ht="17.25" customHeight="1" thickBot="1" x14ac:dyDescent="0.3">
      <c r="A35" s="17" t="s">
        <v>242</v>
      </c>
      <c r="B35" s="76">
        <v>1.2099999999999999E-5</v>
      </c>
      <c r="C35" s="17" t="s">
        <v>173</v>
      </c>
      <c r="D35" s="17" t="s">
        <v>171</v>
      </c>
      <c r="E35" s="27" t="s">
        <v>172</v>
      </c>
      <c r="F35" s="10"/>
      <c r="G35" s="29" t="s">
        <v>15</v>
      </c>
      <c r="H35" s="25"/>
      <c r="I35" s="26"/>
      <c r="J35" s="184"/>
    </row>
    <row r="36" spans="1:10" ht="17.25" customHeight="1" thickBot="1" x14ac:dyDescent="0.3">
      <c r="A36" s="17" t="s">
        <v>243</v>
      </c>
      <c r="B36" s="74"/>
      <c r="C36" s="17" t="s">
        <v>173</v>
      </c>
      <c r="D36" s="17" t="s">
        <v>174</v>
      </c>
      <c r="E36" s="27" t="s">
        <v>249</v>
      </c>
      <c r="F36" s="10"/>
      <c r="G36" s="29" t="s">
        <v>15</v>
      </c>
      <c r="H36" s="25"/>
      <c r="I36" s="26"/>
      <c r="J36" s="184"/>
    </row>
    <row r="37" spans="1:10" ht="17.25" customHeight="1" thickBot="1" x14ac:dyDescent="0.3">
      <c r="A37" s="17" t="s">
        <v>244</v>
      </c>
      <c r="B37" s="75">
        <v>1.8000000000000001E-4</v>
      </c>
      <c r="C37" s="17" t="s">
        <v>173</v>
      </c>
      <c r="D37" s="17" t="s">
        <v>175</v>
      </c>
      <c r="E37" s="27" t="s">
        <v>176</v>
      </c>
      <c r="F37" s="10" t="s">
        <v>177</v>
      </c>
      <c r="G37" s="29" t="s">
        <v>15</v>
      </c>
      <c r="H37" s="25"/>
      <c r="I37" s="26"/>
      <c r="J37" s="184"/>
    </row>
    <row r="38" spans="1:10" ht="17.25" customHeight="1" thickBot="1" x14ac:dyDescent="0.3">
      <c r="A38" s="17" t="s">
        <v>245</v>
      </c>
      <c r="B38" s="75">
        <v>2.9E-4</v>
      </c>
      <c r="C38" s="17" t="s">
        <v>173</v>
      </c>
      <c r="D38" s="17" t="s">
        <v>178</v>
      </c>
      <c r="E38" s="27" t="s">
        <v>255</v>
      </c>
      <c r="F38" s="10" t="s">
        <v>179</v>
      </c>
      <c r="G38" s="29" t="s">
        <v>15</v>
      </c>
      <c r="H38" s="25"/>
      <c r="I38" s="26"/>
      <c r="J38" s="184"/>
    </row>
    <row r="39" spans="1:10" ht="17.25" customHeight="1" thickBot="1" x14ac:dyDescent="0.3">
      <c r="A39" s="17" t="s">
        <v>246</v>
      </c>
      <c r="B39" s="75">
        <v>5.0000000000000001E-4</v>
      </c>
      <c r="C39" s="17" t="s">
        <v>173</v>
      </c>
      <c r="D39" s="17" t="s">
        <v>180</v>
      </c>
      <c r="E39" s="27" t="s">
        <v>256</v>
      </c>
      <c r="F39" s="10" t="s">
        <v>181</v>
      </c>
      <c r="G39" s="29" t="s">
        <v>15</v>
      </c>
      <c r="H39" s="25"/>
      <c r="I39" s="26"/>
      <c r="J39" s="184"/>
    </row>
    <row r="40" spans="1:10" ht="17.25" customHeight="1" thickBot="1" x14ac:dyDescent="0.3">
      <c r="A40" s="17" t="s">
        <v>247</v>
      </c>
      <c r="B40" s="75">
        <v>5.4000000000000001E-4</v>
      </c>
      <c r="C40" s="17" t="s">
        <v>173</v>
      </c>
      <c r="D40" s="17" t="s">
        <v>182</v>
      </c>
      <c r="E40" s="27" t="s">
        <v>257</v>
      </c>
      <c r="F40" s="10" t="s">
        <v>183</v>
      </c>
      <c r="G40" s="29" t="s">
        <v>15</v>
      </c>
      <c r="H40" s="25"/>
      <c r="I40" s="26"/>
      <c r="J40" s="184"/>
    </row>
    <row r="41" spans="1:10" ht="17.25" customHeight="1" thickBot="1" x14ac:dyDescent="0.3">
      <c r="A41" s="17" t="s">
        <v>248</v>
      </c>
      <c r="B41" s="75">
        <v>1.2899999999999999E-3</v>
      </c>
      <c r="C41" s="17" t="s">
        <v>173</v>
      </c>
      <c r="D41" s="17" t="s">
        <v>184</v>
      </c>
      <c r="E41" s="27" t="s">
        <v>258</v>
      </c>
      <c r="F41" s="10" t="s">
        <v>185</v>
      </c>
      <c r="G41" s="29" t="s">
        <v>15</v>
      </c>
      <c r="H41" s="25"/>
      <c r="I41" s="26"/>
      <c r="J41" s="184"/>
    </row>
    <row r="42" spans="1:10" ht="13.5" thickBot="1" x14ac:dyDescent="0.3">
      <c r="A42" s="28" t="s">
        <v>77</v>
      </c>
      <c r="B42" s="23"/>
      <c r="C42" s="22"/>
      <c r="D42" s="22"/>
      <c r="E42" s="24"/>
      <c r="F42" s="72"/>
      <c r="G42" s="23"/>
      <c r="H42" s="23"/>
      <c r="I42" s="22"/>
      <c r="J42" s="181"/>
    </row>
    <row r="43" spans="1:10" ht="17.25" customHeight="1" thickBot="1" x14ac:dyDescent="0.3">
      <c r="A43" s="7"/>
      <c r="B43" s="18"/>
      <c r="C43" s="19"/>
      <c r="D43" s="17"/>
      <c r="E43" s="17"/>
      <c r="F43" s="73" t="s">
        <v>15</v>
      </c>
      <c r="G43" s="62"/>
      <c r="H43" s="60"/>
      <c r="I43" s="62"/>
      <c r="J43" s="60"/>
    </row>
    <row r="44" spans="1:10" ht="17.25" customHeight="1" thickBot="1" x14ac:dyDescent="0.3">
      <c r="A44" s="7"/>
      <c r="B44" s="18"/>
      <c r="C44" s="19"/>
      <c r="D44" s="17"/>
      <c r="E44" s="17"/>
      <c r="F44" s="73" t="s">
        <v>15</v>
      </c>
      <c r="G44" s="62"/>
      <c r="H44" s="60"/>
      <c r="I44" s="62"/>
      <c r="J44" s="60"/>
    </row>
    <row r="45" spans="1:10" ht="17.25" customHeight="1" thickBot="1" x14ac:dyDescent="0.3">
      <c r="A45" s="7"/>
      <c r="B45" s="18"/>
      <c r="C45" s="19"/>
      <c r="D45" s="17"/>
      <c r="E45" s="17"/>
      <c r="F45" s="73" t="s">
        <v>15</v>
      </c>
      <c r="G45" s="62"/>
      <c r="H45" s="60"/>
      <c r="I45" s="62"/>
      <c r="J45" s="60"/>
    </row>
    <row r="46" spans="1:10" ht="17.25" customHeight="1" thickBot="1" x14ac:dyDescent="0.3">
      <c r="A46" s="7"/>
      <c r="B46" s="18"/>
      <c r="C46" s="19"/>
      <c r="D46" s="17"/>
      <c r="E46" s="17"/>
      <c r="F46" s="73" t="s">
        <v>15</v>
      </c>
      <c r="G46" s="62"/>
      <c r="H46" s="60"/>
      <c r="I46" s="62"/>
      <c r="J46" s="60"/>
    </row>
    <row r="47" spans="1:10" ht="17.25" customHeight="1" thickBot="1" x14ac:dyDescent="0.3">
      <c r="A47" s="28" t="s">
        <v>536</v>
      </c>
      <c r="B47" s="23"/>
      <c r="C47" s="22"/>
      <c r="D47" s="22"/>
      <c r="E47" s="24"/>
      <c r="F47" s="72"/>
      <c r="G47" s="23"/>
      <c r="H47" s="23"/>
      <c r="I47" s="22"/>
      <c r="J47" s="181"/>
    </row>
    <row r="48" spans="1:10" ht="17.25" customHeight="1" thickBot="1" x14ac:dyDescent="0.3">
      <c r="A48" s="182" t="s">
        <v>537</v>
      </c>
      <c r="B48" s="183">
        <v>0.108</v>
      </c>
      <c r="C48" s="17" t="s">
        <v>538</v>
      </c>
      <c r="D48" s="17" t="s">
        <v>539</v>
      </c>
      <c r="E48" s="17" t="s">
        <v>540</v>
      </c>
      <c r="F48" s="10" t="s">
        <v>541</v>
      </c>
      <c r="G48" s="29" t="s">
        <v>15</v>
      </c>
      <c r="H48" s="25"/>
      <c r="I48" s="26"/>
      <c r="J48" s="184"/>
    </row>
    <row r="49" spans="1:10" ht="17.25" customHeight="1" thickBot="1" x14ac:dyDescent="0.3">
      <c r="A49" s="182" t="s">
        <v>542</v>
      </c>
      <c r="B49" s="183">
        <v>6.5000000000000002E-2</v>
      </c>
      <c r="C49" s="17" t="s">
        <v>538</v>
      </c>
      <c r="D49" s="17" t="s">
        <v>543</v>
      </c>
      <c r="E49" s="17" t="s">
        <v>544</v>
      </c>
      <c r="F49" s="10" t="s">
        <v>545</v>
      </c>
      <c r="G49" s="29" t="s">
        <v>15</v>
      </c>
      <c r="H49" s="25"/>
      <c r="I49" s="26"/>
      <c r="J49" s="184"/>
    </row>
    <row r="50" spans="1:10" ht="17.25" customHeight="1" thickBot="1" x14ac:dyDescent="0.3">
      <c r="A50" s="182" t="s">
        <v>546</v>
      </c>
      <c r="B50" s="183">
        <v>0.03</v>
      </c>
      <c r="C50" s="17" t="s">
        <v>538</v>
      </c>
      <c r="D50" s="17" t="s">
        <v>547</v>
      </c>
      <c r="E50" s="17" t="s">
        <v>548</v>
      </c>
      <c r="F50" s="10" t="s">
        <v>549</v>
      </c>
      <c r="G50" s="29" t="s">
        <v>15</v>
      </c>
      <c r="H50" s="25"/>
      <c r="I50" s="26"/>
      <c r="J50" s="184"/>
    </row>
  </sheetData>
  <phoneticPr fontId="9" type="noConversion"/>
  <dataValidations count="2">
    <dataValidation type="list" allowBlank="1" showInputMessage="1" showErrorMessage="1" sqref="H43:H46" xr:uid="{00000000-0002-0000-0500-000000000000}">
      <formula1>"Taken from data management platform,Internal control spreadsheet,Direct measurement,Estimated,Adoption of assumptions (please describe),Extrapolation (please describe),Sample (please describe),Other"</formula1>
    </dataValidation>
    <dataValidation type="list" allowBlank="1" showInputMessage="1" showErrorMessage="1" sqref="J43:J46" xr:uid="{00000000-0002-0000-0500-000001000000}">
      <formula1>"Primary Data,Third Party Data,Secondary Data - Calculated based on actual data,Secondary Data - Based on assumptions,Secondary Data - Extrapolation,Other evidence"</formula1>
    </dataValidation>
  </dataValidations>
  <hyperlinks>
    <hyperlink ref="E7" r:id="rId1" display="https://www.ipcc-nggip.iges.or.jp/public/2006gl/vol2.html" xr:uid="{5B474838-BEB2-4DB1-BE51-0592222CC309}"/>
    <hyperlink ref="E31" r:id="rId2" display="https://urldefense.com/v3/__https:/wwwcdn.imo.org/localresources/en/OurWork/Environment/Documents/Fourth*20IMO*20GHG*20Study*202020*20-*20Full*20report*20and*20annexes.pdf__;JSUlJSUlJSUl!!DOxrgLBm!AdZGTFJ_ju9H0jVZifM_q_-48ITK1a0PNk5IEXRbNzST3yhFH2OFBgXl3JA7iSgEY7ASXxLiMJpPFIE5YSR_xdPINpS3oWEKf03oJEleODvl4Q$" xr:uid="{973F2FF3-0742-48B9-BF1C-6FF4F0F9743C}"/>
    <hyperlink ref="E36" r:id="rId3" display="https://urldefense.com/v3/__https:/wwwcdn.imo.org/localresources/en/OurWork/Environment/Documents/Fourth*20IMO*20GHG*20Study*202020*20-*20Full*20report*20and*20annexes.pdf__;JSUlJSUlJSUl!!DOxrgLBm!AdZGTFJ_ju9H0jVZifM_q_-48ITK1a0PNk5IEXRbNzST3yhFH2OFBgXl3JA7iSgEY7ASXxLiMJpPFIE5YSR_xdPINpS3oWEKf03oJEleODvl4Q$" xr:uid="{B3C13F84-1A71-477D-BFAB-90D9AAD18049}"/>
    <hyperlink ref="E8:E14" r:id="rId4" display="https://www.ipcc-nggip.iges.or.jp/public/2006gl/vol2.html" xr:uid="{EFFC4D6A-C68A-4EBA-A96E-6F37321479FB}"/>
  </hyperlinks>
  <pageMargins left="0.7" right="0.7" top="0.75" bottom="0.75" header="0.3" footer="0.3"/>
  <pageSetup paperSize="9" orientation="portrait" r:id="rId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9"/>
  <dimension ref="A1:H47"/>
  <sheetViews>
    <sheetView zoomScaleNormal="100" workbookViewId="0"/>
  </sheetViews>
  <sheetFormatPr defaultColWidth="9.28515625" defaultRowHeight="15" x14ac:dyDescent="0.25"/>
  <cols>
    <col min="1" max="1" width="28.5703125" style="93" customWidth="1"/>
    <col min="2" max="3" width="26.5703125" style="93" customWidth="1"/>
    <col min="4" max="4" width="30.7109375" style="93" customWidth="1"/>
    <col min="5" max="8" width="26.5703125" style="93" customWidth="1"/>
    <col min="9" max="16384" width="9.28515625" style="93"/>
  </cols>
  <sheetData>
    <row r="1" spans="1:8" x14ac:dyDescent="0.25">
      <c r="A1" s="194" t="s">
        <v>16</v>
      </c>
    </row>
    <row r="2" spans="1:8" ht="132" customHeight="1" x14ac:dyDescent="0.25">
      <c r="A2" s="321" t="s">
        <v>98</v>
      </c>
      <c r="B2" s="322"/>
      <c r="C2" s="322"/>
      <c r="D2" s="322"/>
      <c r="E2" s="322"/>
      <c r="F2" s="322"/>
      <c r="G2" s="322"/>
      <c r="H2" s="323"/>
    </row>
    <row r="3" spans="1:8" x14ac:dyDescent="0.25">
      <c r="A3" s="232"/>
      <c r="B3" s="233"/>
      <c r="C3" s="233"/>
      <c r="D3" s="233"/>
      <c r="E3" s="233"/>
      <c r="F3" s="233"/>
      <c r="G3" s="233"/>
      <c r="H3" s="233"/>
    </row>
    <row r="4" spans="1:8" x14ac:dyDescent="0.25">
      <c r="A4" s="49" t="s">
        <v>81</v>
      </c>
      <c r="B4" s="50"/>
      <c r="C4" s="50"/>
      <c r="D4" s="50"/>
      <c r="E4" s="50"/>
      <c r="F4" s="50"/>
      <c r="G4" s="50"/>
      <c r="H4" s="50"/>
    </row>
    <row r="5" spans="1:8" ht="15.75" thickBot="1" x14ac:dyDescent="0.3"/>
    <row r="6" spans="1:8" ht="26.25" thickBot="1" x14ac:dyDescent="0.3">
      <c r="A6" s="5" t="s">
        <v>82</v>
      </c>
      <c r="B6" s="6" t="s">
        <v>70</v>
      </c>
      <c r="C6" s="6" t="s">
        <v>34</v>
      </c>
      <c r="D6" s="6" t="s">
        <v>32</v>
      </c>
      <c r="E6" s="6" t="s">
        <v>83</v>
      </c>
      <c r="F6" s="6" t="s">
        <v>84</v>
      </c>
      <c r="G6" s="6" t="s">
        <v>85</v>
      </c>
      <c r="H6" s="6" t="s">
        <v>73</v>
      </c>
    </row>
    <row r="7" spans="1:8" ht="15.75" thickBot="1" x14ac:dyDescent="0.3">
      <c r="A7" s="200" t="s">
        <v>534</v>
      </c>
      <c r="B7" s="201"/>
      <c r="C7" s="201"/>
      <c r="D7" s="201"/>
      <c r="E7" s="201"/>
      <c r="F7" s="17"/>
      <c r="G7" s="62"/>
      <c r="H7" s="62"/>
    </row>
    <row r="8" spans="1:8" ht="26.25" thickBot="1" x14ac:dyDescent="0.3">
      <c r="A8" s="7" t="s">
        <v>583</v>
      </c>
      <c r="B8" s="202">
        <v>0.1</v>
      </c>
      <c r="C8" s="19" t="s">
        <v>584</v>
      </c>
      <c r="D8" s="7" t="s">
        <v>585</v>
      </c>
      <c r="E8" s="7" t="s">
        <v>611</v>
      </c>
      <c r="F8" s="17"/>
      <c r="G8" s="62"/>
      <c r="H8" s="62"/>
    </row>
    <row r="9" spans="1:8" ht="51.75" thickBot="1" x14ac:dyDescent="0.3">
      <c r="A9" s="7" t="s">
        <v>586</v>
      </c>
      <c r="B9" s="202">
        <v>3</v>
      </c>
      <c r="C9" s="19" t="s">
        <v>587</v>
      </c>
      <c r="D9" s="7" t="s">
        <v>588</v>
      </c>
      <c r="E9" s="7" t="s">
        <v>611</v>
      </c>
      <c r="F9" s="17"/>
      <c r="G9" s="62"/>
      <c r="H9" s="62"/>
    </row>
    <row r="10" spans="1:8" ht="39" thickBot="1" x14ac:dyDescent="0.3">
      <c r="A10" s="7" t="s">
        <v>589</v>
      </c>
      <c r="B10" s="234">
        <v>360</v>
      </c>
      <c r="C10" s="19" t="s">
        <v>590</v>
      </c>
      <c r="D10" s="7" t="s">
        <v>623</v>
      </c>
      <c r="E10" s="7" t="s">
        <v>611</v>
      </c>
      <c r="F10" s="17"/>
      <c r="G10" s="62"/>
      <c r="H10" s="62"/>
    </row>
    <row r="11" spans="1:8" ht="39" thickBot="1" x14ac:dyDescent="0.3">
      <c r="A11" s="7" t="s">
        <v>615</v>
      </c>
      <c r="B11" s="234">
        <v>100</v>
      </c>
      <c r="C11" s="19" t="s">
        <v>613</v>
      </c>
      <c r="D11" s="7"/>
      <c r="E11" s="7"/>
      <c r="F11" s="17"/>
      <c r="G11" s="62"/>
      <c r="H11" s="62"/>
    </row>
    <row r="12" spans="1:8" ht="15.75" thickBot="1" x14ac:dyDescent="0.3">
      <c r="A12" s="7" t="s">
        <v>616</v>
      </c>
      <c r="B12" s="234">
        <v>100</v>
      </c>
      <c r="C12" s="19" t="s">
        <v>101</v>
      </c>
      <c r="D12" s="7"/>
      <c r="E12" s="7"/>
      <c r="F12" s="17"/>
      <c r="G12" s="62"/>
      <c r="H12" s="62"/>
    </row>
    <row r="13" spans="1:8" ht="26.25" thickBot="1" x14ac:dyDescent="0.3">
      <c r="A13" s="7" t="s">
        <v>612</v>
      </c>
      <c r="B13" s="234">
        <f>+ B11 * B9 * B12 * B10</f>
        <v>10800000</v>
      </c>
      <c r="C13" s="19" t="s">
        <v>614</v>
      </c>
      <c r="D13" s="7"/>
      <c r="E13" s="7"/>
      <c r="F13" s="17"/>
      <c r="G13" s="62"/>
      <c r="H13" s="62"/>
    </row>
    <row r="14" spans="1:8" ht="15.75" thickBot="1" x14ac:dyDescent="0.3">
      <c r="A14" s="200" t="s">
        <v>535</v>
      </c>
      <c r="B14" s="201"/>
      <c r="C14" s="201"/>
      <c r="D14" s="201"/>
      <c r="E14" s="201"/>
      <c r="F14" s="201"/>
      <c r="G14" s="62"/>
      <c r="H14" s="62"/>
    </row>
    <row r="15" spans="1:8" ht="64.5" thickBot="1" x14ac:dyDescent="0.3">
      <c r="A15" s="7" t="s">
        <v>621</v>
      </c>
      <c r="B15" s="234">
        <f>+ B25 + B36</f>
        <v>10800000</v>
      </c>
      <c r="C15" s="19" t="s">
        <v>614</v>
      </c>
      <c r="D15" s="211" t="s">
        <v>624</v>
      </c>
      <c r="E15" s="7"/>
      <c r="F15" s="17"/>
      <c r="G15" s="62"/>
      <c r="H15" s="62"/>
    </row>
    <row r="16" spans="1:8" ht="15.75" thickBot="1" x14ac:dyDescent="0.3">
      <c r="A16" s="209" t="s">
        <v>619</v>
      </c>
      <c r="B16" s="210"/>
      <c r="C16" s="210"/>
      <c r="D16" s="210"/>
      <c r="E16" s="210"/>
      <c r="F16" s="210"/>
      <c r="G16" s="62"/>
      <c r="H16" s="62"/>
    </row>
    <row r="17" spans="1:8" ht="39" thickBot="1" x14ac:dyDescent="0.3">
      <c r="A17" s="7" t="s">
        <v>591</v>
      </c>
      <c r="B17" s="203">
        <v>0.2</v>
      </c>
      <c r="C17" s="19" t="s">
        <v>86</v>
      </c>
      <c r="D17" s="7" t="s">
        <v>592</v>
      </c>
      <c r="E17" s="7" t="s">
        <v>593</v>
      </c>
      <c r="F17" s="17"/>
      <c r="G17" s="62"/>
      <c r="H17" s="62"/>
    </row>
    <row r="18" spans="1:8" ht="39" thickBot="1" x14ac:dyDescent="0.3">
      <c r="A18" s="19" t="s">
        <v>594</v>
      </c>
      <c r="B18" s="203">
        <v>0.5</v>
      </c>
      <c r="C18" s="19" t="s">
        <v>86</v>
      </c>
      <c r="D18" s="7" t="s">
        <v>595</v>
      </c>
      <c r="E18" s="7" t="s">
        <v>596</v>
      </c>
      <c r="F18" s="17"/>
      <c r="G18" s="62"/>
      <c r="H18" s="62"/>
    </row>
    <row r="19" spans="1:8" ht="26.25" thickBot="1" x14ac:dyDescent="0.3">
      <c r="A19" s="7" t="s">
        <v>597</v>
      </c>
      <c r="B19" s="18">
        <f>B8*(1-B17)</f>
        <v>8.0000000000000016E-2</v>
      </c>
      <c r="C19" s="19" t="s">
        <v>584</v>
      </c>
      <c r="D19" s="7"/>
      <c r="E19" s="7" t="s">
        <v>598</v>
      </c>
      <c r="F19" s="17"/>
      <c r="G19" s="62"/>
      <c r="H19" s="62"/>
    </row>
    <row r="20" spans="1:8" ht="77.25" thickBot="1" x14ac:dyDescent="0.3">
      <c r="A20" s="212" t="s">
        <v>627</v>
      </c>
      <c r="B20" s="234">
        <v>6000</v>
      </c>
      <c r="C20" s="212" t="s">
        <v>625</v>
      </c>
      <c r="D20" s="213" t="s">
        <v>646</v>
      </c>
      <c r="E20" s="7"/>
      <c r="F20" s="17"/>
      <c r="G20" s="62"/>
      <c r="H20" s="62"/>
    </row>
    <row r="21" spans="1:8" ht="15.75" thickBot="1" x14ac:dyDescent="0.3">
      <c r="A21" s="7" t="s">
        <v>599</v>
      </c>
      <c r="B21" s="202">
        <v>2</v>
      </c>
      <c r="C21" s="19" t="s">
        <v>587</v>
      </c>
      <c r="D21" s="7"/>
      <c r="E21" s="7"/>
      <c r="F21" s="17"/>
      <c r="G21" s="62"/>
      <c r="H21" s="62"/>
    </row>
    <row r="22" spans="1:8" ht="39" thickBot="1" x14ac:dyDescent="0.3">
      <c r="A22" s="7" t="s">
        <v>600</v>
      </c>
      <c r="B22" s="234">
        <v>360</v>
      </c>
      <c r="C22" s="19" t="s">
        <v>590</v>
      </c>
      <c r="D22" s="7" t="s">
        <v>617</v>
      </c>
      <c r="E22" s="7"/>
      <c r="F22" s="17"/>
      <c r="G22" s="62"/>
      <c r="H22" s="62"/>
    </row>
    <row r="23" spans="1:8" ht="26.25" thickBot="1" x14ac:dyDescent="0.3">
      <c r="A23" s="7" t="s">
        <v>618</v>
      </c>
      <c r="B23" s="234">
        <v>100</v>
      </c>
      <c r="C23" s="19" t="s">
        <v>613</v>
      </c>
      <c r="D23" s="7"/>
      <c r="E23" s="7"/>
      <c r="F23" s="17"/>
      <c r="G23" s="62"/>
      <c r="H23" s="62"/>
    </row>
    <row r="24" spans="1:8" ht="15.75" thickBot="1" x14ac:dyDescent="0.3">
      <c r="A24" s="7" t="s">
        <v>616</v>
      </c>
      <c r="B24" s="234">
        <v>100</v>
      </c>
      <c r="C24" s="19" t="s">
        <v>101</v>
      </c>
      <c r="D24" s="7"/>
      <c r="E24" s="7"/>
      <c r="F24" s="17"/>
      <c r="G24" s="62"/>
      <c r="H24" s="62"/>
    </row>
    <row r="25" spans="1:8" ht="26.25" thickBot="1" x14ac:dyDescent="0.3">
      <c r="A25" s="7" t="s">
        <v>621</v>
      </c>
      <c r="B25" s="234">
        <f>+ B23 * B21 * B24 * B22</f>
        <v>7200000</v>
      </c>
      <c r="C25" s="19" t="s">
        <v>614</v>
      </c>
      <c r="D25" s="7"/>
      <c r="E25" s="7"/>
      <c r="F25" s="17"/>
      <c r="G25" s="62"/>
      <c r="H25" s="62"/>
    </row>
    <row r="26" spans="1:8" ht="15.75" thickBot="1" x14ac:dyDescent="0.3">
      <c r="A26" s="209" t="s">
        <v>620</v>
      </c>
      <c r="B26" s="210"/>
      <c r="C26" s="210"/>
      <c r="D26" s="210"/>
      <c r="E26" s="210"/>
      <c r="F26" s="210"/>
      <c r="G26" s="62"/>
      <c r="H26" s="62"/>
    </row>
    <row r="27" spans="1:8" ht="26.25" thickBot="1" x14ac:dyDescent="0.3">
      <c r="A27" s="7" t="s">
        <v>628</v>
      </c>
      <c r="B27" s="107">
        <v>5.0000000000000001E-3</v>
      </c>
      <c r="C27" s="19" t="s">
        <v>281</v>
      </c>
      <c r="D27" s="7" t="s">
        <v>607</v>
      </c>
      <c r="E27" s="7" t="s">
        <v>602</v>
      </c>
      <c r="F27" s="17"/>
      <c r="G27" s="62"/>
      <c r="H27" s="62"/>
    </row>
    <row r="28" spans="1:8" ht="26.25" thickBot="1" x14ac:dyDescent="0.3">
      <c r="A28" s="7" t="s">
        <v>606</v>
      </c>
      <c r="B28" s="107">
        <f>+ B27*0.95</f>
        <v>4.7499999999999999E-3</v>
      </c>
      <c r="C28" s="19" t="s">
        <v>601</v>
      </c>
      <c r="D28" s="7" t="s">
        <v>629</v>
      </c>
      <c r="E28" s="7"/>
      <c r="F28" s="17"/>
      <c r="G28" s="62"/>
      <c r="H28" s="62"/>
    </row>
    <row r="29" spans="1:8" ht="26.25" thickBot="1" x14ac:dyDescent="0.3">
      <c r="A29" s="7" t="s">
        <v>610</v>
      </c>
      <c r="B29" s="107">
        <f>+ B27*0.05</f>
        <v>2.5000000000000001E-4</v>
      </c>
      <c r="C29" s="19" t="s">
        <v>601</v>
      </c>
      <c r="D29" s="7" t="s">
        <v>608</v>
      </c>
      <c r="E29" s="7"/>
      <c r="F29" s="17"/>
      <c r="G29" s="62"/>
      <c r="H29" s="62"/>
    </row>
    <row r="30" spans="1:8" ht="26.25" thickBot="1" x14ac:dyDescent="0.3">
      <c r="A30" s="7" t="s">
        <v>641</v>
      </c>
      <c r="B30" s="236">
        <v>1.9000000000000001E-4</v>
      </c>
      <c r="C30" s="19" t="s">
        <v>642</v>
      </c>
      <c r="D30" s="7"/>
      <c r="E30" s="7" t="s">
        <v>645</v>
      </c>
      <c r="F30" s="17"/>
      <c r="G30" s="62"/>
      <c r="H30" s="62"/>
    </row>
    <row r="31" spans="1:8" ht="15.75" thickBot="1" x14ac:dyDescent="0.3">
      <c r="A31" s="7" t="s">
        <v>643</v>
      </c>
      <c r="B31" s="236">
        <v>0.04</v>
      </c>
      <c r="C31" s="19" t="s">
        <v>644</v>
      </c>
      <c r="D31" s="7"/>
      <c r="E31" s="7"/>
      <c r="F31" s="17"/>
      <c r="G31" s="62"/>
      <c r="H31" s="62"/>
    </row>
    <row r="32" spans="1:8" ht="26.25" thickBot="1" x14ac:dyDescent="0.3">
      <c r="A32" s="7" t="s">
        <v>603</v>
      </c>
      <c r="B32" s="234">
        <v>1</v>
      </c>
      <c r="C32" s="19" t="s">
        <v>604</v>
      </c>
      <c r="D32" s="7"/>
      <c r="E32" s="7"/>
      <c r="F32" s="17"/>
      <c r="G32" s="62"/>
      <c r="H32" s="62"/>
    </row>
    <row r="33" spans="1:8" ht="39" thickBot="1" x14ac:dyDescent="0.3">
      <c r="A33" s="7" t="s">
        <v>600</v>
      </c>
      <c r="B33" s="234">
        <v>360</v>
      </c>
      <c r="C33" s="19" t="s">
        <v>590</v>
      </c>
      <c r="D33" s="7" t="s">
        <v>617</v>
      </c>
      <c r="E33" s="7"/>
      <c r="F33" s="17"/>
      <c r="G33" s="62"/>
      <c r="H33" s="62"/>
    </row>
    <row r="34" spans="1:8" ht="26.25" thickBot="1" x14ac:dyDescent="0.3">
      <c r="A34" s="7" t="s">
        <v>622</v>
      </c>
      <c r="B34" s="234">
        <v>100</v>
      </c>
      <c r="C34" s="19" t="s">
        <v>613</v>
      </c>
      <c r="D34" s="7"/>
      <c r="E34" s="7"/>
      <c r="F34" s="17"/>
      <c r="G34" s="62"/>
      <c r="H34" s="62"/>
    </row>
    <row r="35" spans="1:8" ht="15.75" thickBot="1" x14ac:dyDescent="0.3">
      <c r="A35" s="7" t="s">
        <v>616</v>
      </c>
      <c r="B35" s="234">
        <v>100</v>
      </c>
      <c r="C35" s="19" t="s">
        <v>101</v>
      </c>
      <c r="D35" s="7"/>
      <c r="E35" s="7"/>
      <c r="F35" s="17"/>
      <c r="G35" s="62"/>
      <c r="H35" s="62"/>
    </row>
    <row r="36" spans="1:8" ht="26.25" thickBot="1" x14ac:dyDescent="0.3">
      <c r="A36" s="7" t="s">
        <v>621</v>
      </c>
      <c r="B36" s="234">
        <f>+ B34 * B32 * B35 * B33</f>
        <v>3600000</v>
      </c>
      <c r="C36" s="19" t="s">
        <v>614</v>
      </c>
      <c r="D36" s="7"/>
      <c r="E36" s="7"/>
      <c r="F36" s="17"/>
      <c r="G36" s="62"/>
      <c r="H36" s="62"/>
    </row>
    <row r="38" spans="1:8" x14ac:dyDescent="0.25">
      <c r="A38" s="49" t="s">
        <v>87</v>
      </c>
      <c r="B38" s="50"/>
      <c r="C38" s="50"/>
      <c r="D38" s="50"/>
      <c r="E38" s="50"/>
      <c r="F38" s="50"/>
    </row>
    <row r="39" spans="1:8" ht="15.75" thickBot="1" x14ac:dyDescent="0.3"/>
    <row r="40" spans="1:8" ht="26.25" thickBot="1" x14ac:dyDescent="0.3">
      <c r="A40" s="5" t="s">
        <v>82</v>
      </c>
      <c r="B40" s="6" t="s">
        <v>32</v>
      </c>
      <c r="C40" s="6" t="s">
        <v>83</v>
      </c>
      <c r="D40" s="6" t="s">
        <v>84</v>
      </c>
      <c r="E40" s="6" t="s">
        <v>85</v>
      </c>
      <c r="F40" s="6" t="s">
        <v>73</v>
      </c>
    </row>
    <row r="41" spans="1:8" ht="15.75" thickBot="1" x14ac:dyDescent="0.3">
      <c r="A41" s="7"/>
      <c r="B41" s="17"/>
      <c r="C41" s="17"/>
      <c r="D41" s="17"/>
      <c r="E41" s="62"/>
      <c r="F41" s="62"/>
    </row>
    <row r="42" spans="1:8" ht="15.75" thickBot="1" x14ac:dyDescent="0.3">
      <c r="A42" s="7"/>
      <c r="B42" s="17"/>
      <c r="C42" s="17"/>
      <c r="D42" s="17"/>
      <c r="E42" s="62"/>
      <c r="F42" s="62"/>
    </row>
    <row r="43" spans="1:8" ht="15.75" thickBot="1" x14ac:dyDescent="0.3">
      <c r="A43" s="7"/>
      <c r="B43" s="17"/>
      <c r="C43" s="17"/>
      <c r="D43" s="17"/>
      <c r="E43" s="62"/>
      <c r="F43" s="62"/>
    </row>
    <row r="44" spans="1:8" ht="15.75" thickBot="1" x14ac:dyDescent="0.3">
      <c r="A44" s="7"/>
      <c r="B44" s="17"/>
      <c r="C44" s="17"/>
      <c r="D44" s="17"/>
      <c r="E44" s="62"/>
      <c r="F44" s="62"/>
    </row>
    <row r="45" spans="1:8" ht="15.75" thickBot="1" x14ac:dyDescent="0.3">
      <c r="A45" s="7"/>
      <c r="B45" s="17"/>
      <c r="C45" s="17"/>
      <c r="D45" s="17"/>
      <c r="E45" s="62"/>
      <c r="F45" s="62"/>
    </row>
    <row r="46" spans="1:8" ht="15.75" thickBot="1" x14ac:dyDescent="0.3">
      <c r="A46" s="7"/>
      <c r="B46" s="17"/>
      <c r="C46" s="17"/>
      <c r="D46" s="17"/>
      <c r="E46" s="62"/>
      <c r="F46" s="62"/>
    </row>
    <row r="47" spans="1:8" x14ac:dyDescent="0.25">
      <c r="A47" s="235" t="s">
        <v>79</v>
      </c>
    </row>
  </sheetData>
  <mergeCells count="1">
    <mergeCell ref="A2:H2"/>
  </mergeCells>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D7D185-76C8-4481-8AFA-67181E181C58}">
  <sheetPr codeName="Sheet7">
    <tabColor theme="4" tint="-0.249977111117893"/>
  </sheetPr>
  <dimension ref="A1:B19"/>
  <sheetViews>
    <sheetView zoomScaleNormal="100" workbookViewId="0"/>
  </sheetViews>
  <sheetFormatPr defaultColWidth="9.140625" defaultRowHeight="12.75" x14ac:dyDescent="0.2"/>
  <cols>
    <col min="1" max="1" width="30.140625" style="4" customWidth="1"/>
    <col min="2" max="2" width="110.42578125" style="4" customWidth="1"/>
    <col min="3" max="16384" width="9.140625" style="4"/>
  </cols>
  <sheetData>
    <row r="1" spans="1:2" ht="15" x14ac:dyDescent="0.2">
      <c r="A1" s="309" t="s">
        <v>457</v>
      </c>
      <c r="B1" s="1"/>
    </row>
    <row r="3" spans="1:2" x14ac:dyDescent="0.2">
      <c r="A3" s="1" t="s">
        <v>458</v>
      </c>
      <c r="B3" s="1"/>
    </row>
    <row r="4" spans="1:2" ht="145.5" customHeight="1" x14ac:dyDescent="0.2">
      <c r="A4" s="324" t="s">
        <v>567</v>
      </c>
      <c r="B4" s="324"/>
    </row>
    <row r="5" spans="1:2" x14ac:dyDescent="0.2">
      <c r="B5" s="3"/>
    </row>
    <row r="6" spans="1:2" ht="40.5" customHeight="1" x14ac:dyDescent="0.2">
      <c r="A6" s="325" t="s">
        <v>459</v>
      </c>
      <c r="B6" s="325"/>
    </row>
    <row r="7" spans="1:2" x14ac:dyDescent="0.2">
      <c r="A7" s="3"/>
      <c r="B7" s="3"/>
    </row>
    <row r="8" spans="1:2" x14ac:dyDescent="0.2">
      <c r="A8" s="1" t="s">
        <v>20</v>
      </c>
      <c r="B8" s="2"/>
    </row>
    <row r="9" spans="1:2" ht="13.5" thickBot="1" x14ac:dyDescent="0.25">
      <c r="A9" s="310"/>
      <c r="B9" s="311"/>
    </row>
    <row r="10" spans="1:2" ht="29.25" thickBot="1" x14ac:dyDescent="0.25">
      <c r="A10" s="119" t="s">
        <v>460</v>
      </c>
      <c r="B10" s="120" t="s">
        <v>568</v>
      </c>
    </row>
    <row r="11" spans="1:2" ht="16.5" thickBot="1" x14ac:dyDescent="0.25">
      <c r="A11" s="119" t="s">
        <v>461</v>
      </c>
      <c r="B11" s="121" t="s">
        <v>649</v>
      </c>
    </row>
    <row r="12" spans="1:2" ht="16.5" thickBot="1" x14ac:dyDescent="0.25">
      <c r="A12" s="119" t="s">
        <v>462</v>
      </c>
      <c r="B12" s="121" t="s">
        <v>650</v>
      </c>
    </row>
    <row r="13" spans="1:2" ht="16.5" thickBot="1" x14ac:dyDescent="0.25">
      <c r="A13" s="119" t="s">
        <v>463</v>
      </c>
      <c r="B13" s="120" t="s">
        <v>651</v>
      </c>
    </row>
    <row r="14" spans="1:2" ht="16.5" thickBot="1" x14ac:dyDescent="0.25">
      <c r="A14" s="119" t="s">
        <v>464</v>
      </c>
      <c r="B14" s="120" t="s">
        <v>652</v>
      </c>
    </row>
    <row r="15" spans="1:2" ht="29.25" thickBot="1" x14ac:dyDescent="0.25">
      <c r="A15" s="119" t="s">
        <v>465</v>
      </c>
      <c r="B15" s="120" t="s">
        <v>653</v>
      </c>
    </row>
    <row r="16" spans="1:2" ht="16.5" thickBot="1" x14ac:dyDescent="0.25">
      <c r="A16" s="119" t="s">
        <v>466</v>
      </c>
      <c r="B16" s="120" t="s">
        <v>654</v>
      </c>
    </row>
    <row r="17" spans="1:2" ht="16.5" thickBot="1" x14ac:dyDescent="0.25">
      <c r="A17" s="119" t="s">
        <v>467</v>
      </c>
      <c r="B17" s="120" t="s">
        <v>655</v>
      </c>
    </row>
    <row r="18" spans="1:2" ht="42.6" customHeight="1" x14ac:dyDescent="0.2"/>
    <row r="19" spans="1:2" ht="42.6" customHeight="1" x14ac:dyDescent="0.2"/>
  </sheetData>
  <mergeCells count="2">
    <mergeCell ref="A4:B4"/>
    <mergeCell ref="A6:B6"/>
  </mergeCells>
  <pageMargins left="0.7" right="0.7" top="0.75" bottom="0.75" header="0.3" footer="0.3"/>
  <pageSetup paperSize="9" orientation="portrait" verticalDpi="9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5442DE-B994-4E86-B82A-BE364C4B2EF1}">
  <sheetPr codeName="Sheet8">
    <tabColor theme="4" tint="-0.249977111117893"/>
  </sheetPr>
  <dimension ref="A1:AI36"/>
  <sheetViews>
    <sheetView zoomScaleNormal="100" workbookViewId="0"/>
  </sheetViews>
  <sheetFormatPr defaultColWidth="9.140625" defaultRowHeight="12.75" x14ac:dyDescent="0.25"/>
  <cols>
    <col min="1" max="1" width="22.140625" style="122" customWidth="1"/>
    <col min="2" max="2" width="16.85546875" style="122" customWidth="1"/>
    <col min="3" max="3" width="48.5703125" style="122" customWidth="1"/>
    <col min="4" max="4" width="13.85546875" style="122" bestFit="1" customWidth="1"/>
    <col min="5" max="15" width="8.7109375" style="122" customWidth="1"/>
    <col min="16" max="16" width="27.7109375" style="122" customWidth="1"/>
    <col min="17" max="17" width="8.5703125" style="122" customWidth="1"/>
    <col min="18" max="27" width="12.7109375" style="122" customWidth="1"/>
    <col min="28" max="28" width="11.140625" style="122" customWidth="1"/>
    <col min="29" max="35" width="12.5703125" style="122" customWidth="1"/>
    <col min="36" max="37" width="8.5703125" style="122" customWidth="1"/>
    <col min="38" max="16384" width="9.140625" style="122"/>
  </cols>
  <sheetData>
    <row r="1" spans="1:35" ht="15" x14ac:dyDescent="0.25">
      <c r="A1" s="89" t="s">
        <v>468</v>
      </c>
      <c r="B1" s="13"/>
      <c r="C1" s="13"/>
      <c r="D1" s="13"/>
      <c r="E1" s="13"/>
      <c r="F1" s="13"/>
      <c r="G1" s="13"/>
      <c r="H1" s="13"/>
      <c r="I1" s="13"/>
      <c r="J1" s="13"/>
    </row>
    <row r="2" spans="1:35" x14ac:dyDescent="0.2">
      <c r="A2" s="90" t="s">
        <v>374</v>
      </c>
    </row>
    <row r="3" spans="1:35" x14ac:dyDescent="0.2">
      <c r="A3" s="90" t="s">
        <v>469</v>
      </c>
    </row>
    <row r="4" spans="1:35" ht="15.75" thickBot="1" x14ac:dyDescent="0.3">
      <c r="C4"/>
    </row>
    <row r="5" spans="1:35" ht="33" customHeight="1" thickBot="1" x14ac:dyDescent="0.3">
      <c r="A5" s="123" t="s">
        <v>35</v>
      </c>
      <c r="B5" s="124" t="s">
        <v>470</v>
      </c>
      <c r="C5" s="16" t="s">
        <v>371</v>
      </c>
    </row>
    <row r="6" spans="1:35" ht="18.75" thickBot="1" x14ac:dyDescent="0.4">
      <c r="A6" s="125" t="s">
        <v>471</v>
      </c>
      <c r="B6" s="126">
        <f t="shared" ref="B6:B13" si="0">SUMIF($A$23:$A$36,$A6,$AB$23:$AB$36)</f>
        <v>0</v>
      </c>
      <c r="C6" s="87"/>
    </row>
    <row r="7" spans="1:35" ht="18.75" thickBot="1" x14ac:dyDescent="0.4">
      <c r="A7" s="125" t="s">
        <v>472</v>
      </c>
      <c r="B7" s="126">
        <f t="shared" si="0"/>
        <v>0</v>
      </c>
      <c r="C7" s="87"/>
    </row>
    <row r="8" spans="1:35" ht="18.75" thickBot="1" x14ac:dyDescent="0.4">
      <c r="A8" s="127" t="s">
        <v>473</v>
      </c>
      <c r="B8" s="128">
        <f t="shared" si="0"/>
        <v>0</v>
      </c>
      <c r="C8" s="87"/>
    </row>
    <row r="9" spans="1:35" ht="18.75" thickBot="1" x14ac:dyDescent="0.4">
      <c r="A9" s="127" t="s">
        <v>474</v>
      </c>
      <c r="B9" s="128">
        <f t="shared" si="0"/>
        <v>0</v>
      </c>
      <c r="C9" s="87"/>
      <c r="F9" s="129"/>
    </row>
    <row r="10" spans="1:35" ht="18.75" thickBot="1" x14ac:dyDescent="0.4">
      <c r="A10" s="127" t="s">
        <v>475</v>
      </c>
      <c r="B10" s="128">
        <f t="shared" si="0"/>
        <v>0</v>
      </c>
      <c r="C10" s="87"/>
    </row>
    <row r="11" spans="1:35" ht="18.75" thickBot="1" x14ac:dyDescent="0.4">
      <c r="A11" s="127" t="s">
        <v>476</v>
      </c>
      <c r="B11" s="128">
        <f t="shared" si="0"/>
        <v>0</v>
      </c>
      <c r="C11" s="87"/>
    </row>
    <row r="12" spans="1:35" ht="18.75" thickBot="1" x14ac:dyDescent="0.4">
      <c r="A12" s="127" t="s">
        <v>477</v>
      </c>
      <c r="B12" s="128">
        <f t="shared" si="0"/>
        <v>0</v>
      </c>
      <c r="C12" s="87"/>
    </row>
    <row r="13" spans="1:35" ht="18.75" thickBot="1" x14ac:dyDescent="0.4">
      <c r="A13" s="127" t="s">
        <v>478</v>
      </c>
      <c r="B13" s="128">
        <f t="shared" si="0"/>
        <v>0</v>
      </c>
      <c r="C13" s="87"/>
    </row>
    <row r="14" spans="1:35" ht="15.75" thickBot="1" x14ac:dyDescent="0.3">
      <c r="A14" s="130" t="s">
        <v>37</v>
      </c>
      <c r="B14" s="131">
        <f>SUM(B6:B7)-SUM(B8:B13)</f>
        <v>0</v>
      </c>
      <c r="C14" s="87" t="s">
        <v>372</v>
      </c>
      <c r="D14" s="88" t="str">
        <f>+ IF(AND(B14=AB21,B14=SUM(R21:AA21)),"OK","ERR")</f>
        <v>OK</v>
      </c>
      <c r="E14" s="20"/>
    </row>
    <row r="15" spans="1:35" ht="15" x14ac:dyDescent="0.25">
      <c r="A15" s="21"/>
      <c r="B15" s="21"/>
    </row>
    <row r="16" spans="1:35" ht="15" x14ac:dyDescent="0.25">
      <c r="A16" s="89" t="s">
        <v>479</v>
      </c>
      <c r="B16" s="13"/>
      <c r="C16" s="13"/>
      <c r="D16" s="13"/>
      <c r="E16" s="13"/>
      <c r="F16" s="13"/>
      <c r="G16" s="13"/>
      <c r="H16" s="13"/>
      <c r="I16" s="13"/>
      <c r="J16" s="13"/>
      <c r="K16" s="13"/>
      <c r="L16" s="13"/>
      <c r="M16" s="13"/>
      <c r="N16" s="13"/>
      <c r="O16" s="13"/>
      <c r="P16" s="13"/>
      <c r="Q16" s="13"/>
      <c r="R16" s="13"/>
      <c r="S16" s="13"/>
      <c r="T16" s="13"/>
      <c r="U16" s="13"/>
      <c r="V16" s="13"/>
      <c r="W16" s="13"/>
      <c r="X16" s="13"/>
      <c r="Y16" s="13"/>
      <c r="Z16" s="13"/>
      <c r="AA16" s="13"/>
      <c r="AB16" s="13"/>
      <c r="AC16" s="13"/>
      <c r="AD16" s="13"/>
      <c r="AE16" s="13"/>
      <c r="AF16" s="13"/>
      <c r="AG16" s="13"/>
      <c r="AH16" s="13"/>
      <c r="AI16" s="13"/>
    </row>
    <row r="17" spans="1:35" ht="15.75" thickBot="1" x14ac:dyDescent="0.3">
      <c r="A17" s="21"/>
      <c r="B17" s="21"/>
    </row>
    <row r="18" spans="1:35" s="48" customFormat="1" ht="34.35" customHeight="1" thickBot="1" x14ac:dyDescent="0.3">
      <c r="A18" s="316" t="s">
        <v>38</v>
      </c>
      <c r="B18" s="317"/>
      <c r="C18" s="317"/>
      <c r="D18" s="317"/>
      <c r="E18" s="317"/>
      <c r="F18" s="317"/>
      <c r="G18" s="317"/>
      <c r="H18" s="317"/>
      <c r="I18" s="317"/>
      <c r="J18" s="317"/>
      <c r="K18" s="317"/>
      <c r="L18" s="317"/>
      <c r="M18" s="317"/>
      <c r="N18" s="317"/>
      <c r="O18" s="317"/>
      <c r="P18" s="318"/>
      <c r="Q18" s="319" t="s">
        <v>39</v>
      </c>
      <c r="R18" s="320"/>
      <c r="S18" s="320"/>
      <c r="T18" s="320"/>
      <c r="U18" s="320"/>
      <c r="V18" s="320"/>
      <c r="W18" s="320"/>
      <c r="X18" s="320"/>
      <c r="Y18" s="320"/>
      <c r="Z18" s="320"/>
      <c r="AA18" s="320"/>
      <c r="AB18" s="326"/>
      <c r="AC18" s="327" t="s">
        <v>40</v>
      </c>
      <c r="AD18" s="317"/>
      <c r="AE18" s="317"/>
      <c r="AF18" s="317"/>
      <c r="AG18" s="317"/>
      <c r="AH18" s="317"/>
      <c r="AI18" s="317"/>
    </row>
    <row r="19" spans="1:35" s="133" customFormat="1" ht="26.25" customHeight="1" thickBot="1" x14ac:dyDescent="0.3">
      <c r="A19" s="132" t="s">
        <v>41</v>
      </c>
      <c r="B19" s="132" t="s">
        <v>42</v>
      </c>
      <c r="C19" s="30" t="s">
        <v>32</v>
      </c>
      <c r="D19" s="30" t="s">
        <v>65</v>
      </c>
      <c r="E19" s="30" t="s">
        <v>44</v>
      </c>
      <c r="F19" s="30" t="s">
        <v>45</v>
      </c>
      <c r="G19" s="30" t="s">
        <v>46</v>
      </c>
      <c r="H19" s="30" t="s">
        <v>47</v>
      </c>
      <c r="I19" s="30" t="s">
        <v>48</v>
      </c>
      <c r="J19" s="30" t="s">
        <v>49</v>
      </c>
      <c r="K19" s="30" t="s">
        <v>50</v>
      </c>
      <c r="L19" s="30" t="s">
        <v>51</v>
      </c>
      <c r="M19" s="30" t="s">
        <v>52</v>
      </c>
      <c r="N19" s="30" t="s">
        <v>53</v>
      </c>
      <c r="O19" s="30" t="s">
        <v>92</v>
      </c>
      <c r="P19" s="30" t="s">
        <v>54</v>
      </c>
      <c r="Q19" s="30" t="s">
        <v>480</v>
      </c>
      <c r="R19" s="6" t="s">
        <v>376</v>
      </c>
      <c r="S19" s="6" t="s">
        <v>377</v>
      </c>
      <c r="T19" s="6" t="s">
        <v>378</v>
      </c>
      <c r="U19" s="6" t="s">
        <v>379</v>
      </c>
      <c r="V19" s="6" t="s">
        <v>380</v>
      </c>
      <c r="W19" s="6" t="s">
        <v>381</v>
      </c>
      <c r="X19" s="6" t="s">
        <v>382</v>
      </c>
      <c r="Y19" s="6" t="s">
        <v>383</v>
      </c>
      <c r="Z19" s="6" t="s">
        <v>384</v>
      </c>
      <c r="AA19" s="6" t="s">
        <v>385</v>
      </c>
      <c r="AB19" s="6" t="s">
        <v>481</v>
      </c>
      <c r="AC19" s="30" t="s">
        <v>57</v>
      </c>
      <c r="AD19" s="30" t="s">
        <v>58</v>
      </c>
      <c r="AE19" s="30" t="s">
        <v>59</v>
      </c>
      <c r="AF19" s="30" t="s">
        <v>60</v>
      </c>
      <c r="AG19" s="30" t="s">
        <v>61</v>
      </c>
      <c r="AH19" s="30" t="s">
        <v>62</v>
      </c>
      <c r="AI19" s="30" t="s">
        <v>63</v>
      </c>
    </row>
    <row r="20" spans="1:35" s="133" customFormat="1" ht="17.45" customHeight="1" thickBot="1" x14ac:dyDescent="0.3">
      <c r="A20" s="35" t="s">
        <v>482</v>
      </c>
      <c r="B20" s="31"/>
      <c r="C20" s="31"/>
      <c r="D20" s="31"/>
      <c r="E20" s="31"/>
      <c r="F20" s="31"/>
      <c r="G20" s="31"/>
      <c r="H20" s="31"/>
      <c r="I20" s="31"/>
      <c r="J20" s="31"/>
      <c r="K20" s="31"/>
      <c r="L20" s="31"/>
      <c r="M20" s="31"/>
      <c r="N20" s="31"/>
      <c r="O20" s="31"/>
      <c r="P20" s="31"/>
      <c r="Q20" s="31"/>
      <c r="R20" s="31"/>
      <c r="S20" s="31"/>
      <c r="T20" s="31"/>
      <c r="U20" s="31"/>
      <c r="V20" s="31"/>
      <c r="W20" s="31"/>
      <c r="X20" s="31"/>
      <c r="Y20" s="31"/>
      <c r="Z20" s="31"/>
      <c r="AA20" s="31"/>
      <c r="AB20" s="31"/>
      <c r="AC20" s="31"/>
      <c r="AD20" s="32"/>
      <c r="AE20" s="32"/>
      <c r="AF20" s="32"/>
      <c r="AG20" s="32"/>
      <c r="AH20" s="31"/>
      <c r="AI20" s="31"/>
    </row>
    <row r="21" spans="1:35" s="133" customFormat="1" ht="26.25" customHeight="1" thickBot="1" x14ac:dyDescent="0.3">
      <c r="A21" s="134" t="s">
        <v>483</v>
      </c>
      <c r="B21" s="135"/>
      <c r="C21" s="135"/>
      <c r="D21" s="135"/>
      <c r="E21" s="135"/>
      <c r="F21" s="135"/>
      <c r="G21" s="135"/>
      <c r="H21" s="135"/>
      <c r="I21" s="135"/>
      <c r="J21" s="135"/>
      <c r="K21" s="135"/>
      <c r="L21" s="135"/>
      <c r="M21" s="135"/>
      <c r="N21" s="135"/>
      <c r="O21" s="135"/>
      <c r="P21" s="135"/>
      <c r="Q21" s="136"/>
      <c r="R21" s="137">
        <f>SUM(R23:R24)-SUM(R25:R27,R34:R36)</f>
        <v>0</v>
      </c>
      <c r="S21" s="137">
        <f t="shared" ref="S21:AB21" si="1">SUM(S23:S24)-SUM(S25:S27,S34:S36)</f>
        <v>0</v>
      </c>
      <c r="T21" s="137">
        <f t="shared" si="1"/>
        <v>0</v>
      </c>
      <c r="U21" s="137">
        <f t="shared" si="1"/>
        <v>0</v>
      </c>
      <c r="V21" s="137">
        <f t="shared" si="1"/>
        <v>0</v>
      </c>
      <c r="W21" s="137">
        <f t="shared" si="1"/>
        <v>0</v>
      </c>
      <c r="X21" s="137">
        <f t="shared" si="1"/>
        <v>0</v>
      </c>
      <c r="Y21" s="137">
        <f t="shared" si="1"/>
        <v>0</v>
      </c>
      <c r="Z21" s="137">
        <f t="shared" si="1"/>
        <v>0</v>
      </c>
      <c r="AA21" s="137">
        <f t="shared" si="1"/>
        <v>0</v>
      </c>
      <c r="AB21" s="137">
        <f t="shared" si="1"/>
        <v>0</v>
      </c>
      <c r="AC21" s="138"/>
      <c r="AD21" s="138"/>
      <c r="AE21" s="138"/>
      <c r="AF21" s="139"/>
      <c r="AG21" s="138"/>
      <c r="AH21" s="138"/>
      <c r="AI21" s="138"/>
    </row>
    <row r="22" spans="1:35" s="133" customFormat="1" ht="19.5" customHeight="1" thickBot="1" x14ac:dyDescent="0.3">
      <c r="A22" s="35" t="s">
        <v>430</v>
      </c>
      <c r="B22" s="31"/>
      <c r="C22" s="31"/>
      <c r="D22" s="31"/>
      <c r="E22" s="31"/>
      <c r="F22" s="31"/>
      <c r="G22" s="31"/>
      <c r="H22" s="31"/>
      <c r="I22" s="31"/>
      <c r="J22" s="31"/>
      <c r="K22" s="31"/>
      <c r="L22" s="31"/>
      <c r="M22" s="31"/>
      <c r="N22" s="31"/>
      <c r="O22" s="31"/>
      <c r="P22" s="31"/>
      <c r="Q22" s="112"/>
      <c r="R22" s="140"/>
      <c r="S22" s="140"/>
      <c r="T22" s="140"/>
      <c r="U22" s="140"/>
      <c r="V22" s="140"/>
      <c r="W22" s="140"/>
      <c r="X22" s="140"/>
      <c r="Y22" s="140"/>
      <c r="Z22" s="140"/>
      <c r="AA22" s="140"/>
      <c r="AB22" s="140"/>
      <c r="AC22" s="31"/>
      <c r="AD22" s="32"/>
      <c r="AE22" s="32"/>
      <c r="AF22" s="32"/>
      <c r="AG22" s="32"/>
      <c r="AH22" s="31"/>
      <c r="AI22" s="31"/>
    </row>
    <row r="23" spans="1:35" ht="62.45" customHeight="1" thickBot="1" x14ac:dyDescent="0.3">
      <c r="A23" s="141" t="s">
        <v>484</v>
      </c>
      <c r="B23" s="142" t="s">
        <v>485</v>
      </c>
      <c r="C23" s="143" t="s">
        <v>486</v>
      </c>
      <c r="D23" s="142" t="s">
        <v>487</v>
      </c>
      <c r="E23" s="144"/>
      <c r="F23" s="144"/>
      <c r="G23" s="144"/>
      <c r="H23" s="144"/>
      <c r="I23" s="144"/>
      <c r="J23" s="144"/>
      <c r="K23" s="144"/>
      <c r="L23" s="144"/>
      <c r="M23" s="144"/>
      <c r="N23" s="144"/>
      <c r="O23" s="145">
        <f t="shared" ref="O23:O36" si="2">SUM(E23:N23)</f>
        <v>0</v>
      </c>
      <c r="P23" s="146"/>
      <c r="Q23" s="147"/>
      <c r="R23" s="145">
        <f t="shared" ref="R23:AA27" si="3">E23</f>
        <v>0</v>
      </c>
      <c r="S23" s="145">
        <f t="shared" si="3"/>
        <v>0</v>
      </c>
      <c r="T23" s="145">
        <f t="shared" si="3"/>
        <v>0</v>
      </c>
      <c r="U23" s="145">
        <f t="shared" si="3"/>
        <v>0</v>
      </c>
      <c r="V23" s="145">
        <f t="shared" si="3"/>
        <v>0</v>
      </c>
      <c r="W23" s="145">
        <f t="shared" si="3"/>
        <v>0</v>
      </c>
      <c r="X23" s="145">
        <f t="shared" si="3"/>
        <v>0</v>
      </c>
      <c r="Y23" s="145">
        <f t="shared" si="3"/>
        <v>0</v>
      </c>
      <c r="Z23" s="145">
        <f t="shared" si="3"/>
        <v>0</v>
      </c>
      <c r="AA23" s="145">
        <f t="shared" si="3"/>
        <v>0</v>
      </c>
      <c r="AB23" s="145">
        <f>SUM(R23:AA23)</f>
        <v>0</v>
      </c>
      <c r="AC23" s="146"/>
      <c r="AD23" s="14"/>
      <c r="AE23" s="15"/>
      <c r="AF23" s="15"/>
      <c r="AG23" s="15"/>
      <c r="AH23" s="146"/>
      <c r="AI23" s="14"/>
    </row>
    <row r="24" spans="1:35" ht="62.45" customHeight="1" thickBot="1" x14ac:dyDescent="0.3">
      <c r="A24" s="141" t="s">
        <v>488</v>
      </c>
      <c r="B24" s="142" t="s">
        <v>489</v>
      </c>
      <c r="C24" s="143" t="s">
        <v>490</v>
      </c>
      <c r="D24" s="148" t="s">
        <v>487</v>
      </c>
      <c r="E24" s="144"/>
      <c r="F24" s="144"/>
      <c r="G24" s="144"/>
      <c r="H24" s="144"/>
      <c r="I24" s="144"/>
      <c r="J24" s="144"/>
      <c r="K24" s="144"/>
      <c r="L24" s="144"/>
      <c r="M24" s="144"/>
      <c r="N24" s="144"/>
      <c r="O24" s="145">
        <f t="shared" si="2"/>
        <v>0</v>
      </c>
      <c r="P24" s="146" t="s">
        <v>491</v>
      </c>
      <c r="Q24" s="147"/>
      <c r="R24" s="145">
        <f t="shared" si="3"/>
        <v>0</v>
      </c>
      <c r="S24" s="145">
        <f t="shared" si="3"/>
        <v>0</v>
      </c>
      <c r="T24" s="145">
        <f t="shared" si="3"/>
        <v>0</v>
      </c>
      <c r="U24" s="145">
        <f t="shared" si="3"/>
        <v>0</v>
      </c>
      <c r="V24" s="145">
        <f t="shared" si="3"/>
        <v>0</v>
      </c>
      <c r="W24" s="145">
        <f t="shared" si="3"/>
        <v>0</v>
      </c>
      <c r="X24" s="145">
        <f t="shared" si="3"/>
        <v>0</v>
      </c>
      <c r="Y24" s="145">
        <f t="shared" si="3"/>
        <v>0</v>
      </c>
      <c r="Z24" s="145">
        <f t="shared" si="3"/>
        <v>0</v>
      </c>
      <c r="AA24" s="145">
        <f t="shared" si="3"/>
        <v>0</v>
      </c>
      <c r="AB24" s="145">
        <f>SUM(R24:AA24)</f>
        <v>0</v>
      </c>
      <c r="AC24" s="146"/>
      <c r="AD24" s="14"/>
      <c r="AE24" s="15"/>
      <c r="AF24" s="15"/>
      <c r="AG24" s="15"/>
      <c r="AH24" s="146"/>
      <c r="AI24" s="14"/>
    </row>
    <row r="25" spans="1:35" ht="62.45" customHeight="1" thickBot="1" x14ac:dyDescent="0.3">
      <c r="A25" s="141" t="s">
        <v>492</v>
      </c>
      <c r="B25" s="148" t="s">
        <v>493</v>
      </c>
      <c r="C25" s="8" t="s">
        <v>494</v>
      </c>
      <c r="D25" s="148" t="s">
        <v>487</v>
      </c>
      <c r="E25" s="149"/>
      <c r="F25" s="149"/>
      <c r="G25" s="149"/>
      <c r="H25" s="149"/>
      <c r="I25" s="149"/>
      <c r="J25" s="149"/>
      <c r="K25" s="149"/>
      <c r="L25" s="149"/>
      <c r="M25" s="149"/>
      <c r="N25" s="149"/>
      <c r="O25" s="150">
        <f t="shared" si="2"/>
        <v>0</v>
      </c>
      <c r="P25" s="15"/>
      <c r="Q25" s="151"/>
      <c r="R25" s="150">
        <f t="shared" si="3"/>
        <v>0</v>
      </c>
      <c r="S25" s="150">
        <f t="shared" si="3"/>
        <v>0</v>
      </c>
      <c r="T25" s="150">
        <f t="shared" si="3"/>
        <v>0</v>
      </c>
      <c r="U25" s="150">
        <f t="shared" si="3"/>
        <v>0</v>
      </c>
      <c r="V25" s="150">
        <f t="shared" si="3"/>
        <v>0</v>
      </c>
      <c r="W25" s="150">
        <f t="shared" si="3"/>
        <v>0</v>
      </c>
      <c r="X25" s="150">
        <f t="shared" si="3"/>
        <v>0</v>
      </c>
      <c r="Y25" s="150">
        <f t="shared" si="3"/>
        <v>0</v>
      </c>
      <c r="Z25" s="150">
        <f t="shared" si="3"/>
        <v>0</v>
      </c>
      <c r="AA25" s="150">
        <f t="shared" si="3"/>
        <v>0</v>
      </c>
      <c r="AB25" s="145">
        <f>SUM(R25:AA25)</f>
        <v>0</v>
      </c>
      <c r="AC25" s="15"/>
      <c r="AD25" s="14"/>
      <c r="AE25" s="15"/>
      <c r="AF25" s="15"/>
      <c r="AG25" s="15"/>
      <c r="AH25" s="15"/>
      <c r="AI25" s="14"/>
    </row>
    <row r="26" spans="1:35" ht="62.45" customHeight="1" thickBot="1" x14ac:dyDescent="0.3">
      <c r="A26" s="141" t="s">
        <v>495</v>
      </c>
      <c r="B26" s="148" t="s">
        <v>493</v>
      </c>
      <c r="C26" s="8" t="s">
        <v>496</v>
      </c>
      <c r="D26" s="148" t="s">
        <v>487</v>
      </c>
      <c r="E26" s="149"/>
      <c r="F26" s="149"/>
      <c r="G26" s="149"/>
      <c r="H26" s="149"/>
      <c r="I26" s="149"/>
      <c r="J26" s="149"/>
      <c r="K26" s="149"/>
      <c r="L26" s="149"/>
      <c r="M26" s="149"/>
      <c r="N26" s="149"/>
      <c r="O26" s="150">
        <f t="shared" si="2"/>
        <v>0</v>
      </c>
      <c r="P26" s="15"/>
      <c r="Q26" s="151"/>
      <c r="R26" s="150">
        <f t="shared" si="3"/>
        <v>0</v>
      </c>
      <c r="S26" s="150">
        <f t="shared" si="3"/>
        <v>0</v>
      </c>
      <c r="T26" s="150">
        <f t="shared" si="3"/>
        <v>0</v>
      </c>
      <c r="U26" s="150">
        <f t="shared" si="3"/>
        <v>0</v>
      </c>
      <c r="V26" s="150">
        <f t="shared" si="3"/>
        <v>0</v>
      </c>
      <c r="W26" s="150">
        <f t="shared" si="3"/>
        <v>0</v>
      </c>
      <c r="X26" s="150">
        <f t="shared" si="3"/>
        <v>0</v>
      </c>
      <c r="Y26" s="150">
        <f t="shared" si="3"/>
        <v>0</v>
      </c>
      <c r="Z26" s="150">
        <f t="shared" si="3"/>
        <v>0</v>
      </c>
      <c r="AA26" s="150">
        <f t="shared" si="3"/>
        <v>0</v>
      </c>
      <c r="AB26" s="145">
        <f>SUM(R26:AA26)</f>
        <v>0</v>
      </c>
      <c r="AC26" s="15"/>
      <c r="AD26" s="14"/>
      <c r="AE26" s="15"/>
      <c r="AF26" s="15"/>
      <c r="AG26" s="15"/>
      <c r="AH26" s="15"/>
      <c r="AI26" s="14"/>
    </row>
    <row r="27" spans="1:35" ht="62.45" customHeight="1" thickBot="1" x14ac:dyDescent="0.3">
      <c r="A27" s="8" t="s">
        <v>464</v>
      </c>
      <c r="B27" s="148" t="s">
        <v>493</v>
      </c>
      <c r="C27" s="8" t="s">
        <v>497</v>
      </c>
      <c r="D27" s="148" t="s">
        <v>487</v>
      </c>
      <c r="E27" s="149"/>
      <c r="F27" s="149"/>
      <c r="G27" s="149"/>
      <c r="H27" s="149"/>
      <c r="I27" s="149"/>
      <c r="J27" s="149"/>
      <c r="K27" s="149"/>
      <c r="L27" s="149"/>
      <c r="M27" s="149"/>
      <c r="N27" s="149"/>
      <c r="O27" s="150">
        <f t="shared" si="2"/>
        <v>0</v>
      </c>
      <c r="P27" s="15"/>
      <c r="Q27" s="151"/>
      <c r="R27" s="150">
        <f t="shared" si="3"/>
        <v>0</v>
      </c>
      <c r="S27" s="150">
        <f t="shared" si="3"/>
        <v>0</v>
      </c>
      <c r="T27" s="150">
        <f t="shared" si="3"/>
        <v>0</v>
      </c>
      <c r="U27" s="150">
        <f t="shared" si="3"/>
        <v>0</v>
      </c>
      <c r="V27" s="150">
        <f t="shared" si="3"/>
        <v>0</v>
      </c>
      <c r="W27" s="150">
        <f t="shared" si="3"/>
        <v>0</v>
      </c>
      <c r="X27" s="150">
        <f t="shared" si="3"/>
        <v>0</v>
      </c>
      <c r="Y27" s="150">
        <f t="shared" si="3"/>
        <v>0</v>
      </c>
      <c r="Z27" s="150">
        <f t="shared" si="3"/>
        <v>0</v>
      </c>
      <c r="AA27" s="150">
        <f t="shared" si="3"/>
        <v>0</v>
      </c>
      <c r="AB27" s="145">
        <f>SUM(R27:AA27)</f>
        <v>0</v>
      </c>
      <c r="AC27" s="15"/>
      <c r="AD27" s="14"/>
      <c r="AE27" s="15"/>
      <c r="AF27" s="15"/>
      <c r="AG27" s="15"/>
      <c r="AH27" s="15"/>
      <c r="AI27" s="14"/>
    </row>
    <row r="28" spans="1:35" ht="62.45" customHeight="1" thickBot="1" x14ac:dyDescent="0.3">
      <c r="A28" s="8" t="s">
        <v>498</v>
      </c>
      <c r="B28" s="148" t="s">
        <v>499</v>
      </c>
      <c r="C28" s="8" t="s">
        <v>500</v>
      </c>
      <c r="D28" s="148" t="s">
        <v>101</v>
      </c>
      <c r="E28" s="149"/>
      <c r="F28" s="149"/>
      <c r="G28" s="149"/>
      <c r="H28" s="149"/>
      <c r="I28" s="149"/>
      <c r="J28" s="149"/>
      <c r="K28" s="149"/>
      <c r="L28" s="149"/>
      <c r="M28" s="149"/>
      <c r="N28" s="149"/>
      <c r="O28" s="150">
        <f t="shared" si="2"/>
        <v>0</v>
      </c>
      <c r="P28" s="15" t="s">
        <v>501</v>
      </c>
      <c r="Q28" s="151"/>
      <c r="R28" s="152"/>
      <c r="S28" s="152"/>
      <c r="T28" s="152"/>
      <c r="U28" s="152"/>
      <c r="V28" s="152"/>
      <c r="W28" s="152"/>
      <c r="X28" s="152"/>
      <c r="Y28" s="152"/>
      <c r="Z28" s="152"/>
      <c r="AA28" s="152"/>
      <c r="AB28" s="152"/>
      <c r="AC28" s="15"/>
      <c r="AD28" s="14"/>
      <c r="AE28" s="15"/>
      <c r="AF28" s="15"/>
      <c r="AG28" s="15"/>
      <c r="AH28" s="15"/>
      <c r="AI28" s="14"/>
    </row>
    <row r="29" spans="1:35" ht="62.45" customHeight="1" thickBot="1" x14ac:dyDescent="0.3">
      <c r="A29" s="141" t="s">
        <v>502</v>
      </c>
      <c r="B29" s="148" t="s">
        <v>503</v>
      </c>
      <c r="C29" s="8" t="s">
        <v>504</v>
      </c>
      <c r="D29" s="148" t="s">
        <v>101</v>
      </c>
      <c r="E29" s="149"/>
      <c r="F29" s="149"/>
      <c r="G29" s="149"/>
      <c r="H29" s="149"/>
      <c r="I29" s="149"/>
      <c r="J29" s="149"/>
      <c r="K29" s="149"/>
      <c r="L29" s="149"/>
      <c r="M29" s="149"/>
      <c r="N29" s="149"/>
      <c r="O29" s="150">
        <f t="shared" si="2"/>
        <v>0</v>
      </c>
      <c r="P29" s="15" t="s">
        <v>501</v>
      </c>
      <c r="Q29" s="151"/>
      <c r="R29" s="152"/>
      <c r="S29" s="152"/>
      <c r="T29" s="152"/>
      <c r="U29" s="152"/>
      <c r="V29" s="152"/>
      <c r="W29" s="152"/>
      <c r="X29" s="152"/>
      <c r="Y29" s="152"/>
      <c r="Z29" s="152"/>
      <c r="AA29" s="152"/>
      <c r="AB29" s="152"/>
      <c r="AC29" s="15"/>
      <c r="AD29" s="14"/>
      <c r="AE29" s="15"/>
      <c r="AF29" s="15"/>
      <c r="AG29" s="15"/>
      <c r="AH29" s="15"/>
      <c r="AI29" s="14"/>
    </row>
    <row r="30" spans="1:35" ht="62.45" customHeight="1" thickBot="1" x14ac:dyDescent="0.3">
      <c r="A30" s="8" t="s">
        <v>505</v>
      </c>
      <c r="B30" s="148" t="s">
        <v>506</v>
      </c>
      <c r="C30" s="8" t="s">
        <v>507</v>
      </c>
      <c r="D30" s="148" t="s">
        <v>101</v>
      </c>
      <c r="E30" s="149"/>
      <c r="F30" s="149"/>
      <c r="G30" s="149"/>
      <c r="H30" s="149"/>
      <c r="I30" s="149"/>
      <c r="J30" s="149"/>
      <c r="K30" s="149"/>
      <c r="L30" s="149"/>
      <c r="M30" s="149"/>
      <c r="N30" s="149"/>
      <c r="O30" s="150">
        <f t="shared" si="2"/>
        <v>0</v>
      </c>
      <c r="P30" s="15" t="s">
        <v>501</v>
      </c>
      <c r="Q30" s="151"/>
      <c r="R30" s="152"/>
      <c r="S30" s="152"/>
      <c r="T30" s="152"/>
      <c r="U30" s="152"/>
      <c r="V30" s="152"/>
      <c r="W30" s="152"/>
      <c r="X30" s="152"/>
      <c r="Y30" s="152"/>
      <c r="Z30" s="152"/>
      <c r="AA30" s="152"/>
      <c r="AB30" s="152"/>
      <c r="AC30" s="15"/>
      <c r="AD30" s="14"/>
      <c r="AE30" s="15"/>
      <c r="AF30" s="15"/>
      <c r="AG30" s="15"/>
      <c r="AH30" s="15"/>
      <c r="AI30" s="14"/>
    </row>
    <row r="31" spans="1:35" ht="62.45" customHeight="1" thickBot="1" x14ac:dyDescent="0.3">
      <c r="A31" s="153" t="s">
        <v>508</v>
      </c>
      <c r="B31" s="148" t="s">
        <v>509</v>
      </c>
      <c r="C31" s="8" t="s">
        <v>510</v>
      </c>
      <c r="D31" s="148" t="s">
        <v>487</v>
      </c>
      <c r="E31" s="149"/>
      <c r="F31" s="149"/>
      <c r="G31" s="149"/>
      <c r="H31" s="149"/>
      <c r="I31" s="149"/>
      <c r="J31" s="149"/>
      <c r="K31" s="149"/>
      <c r="L31" s="149"/>
      <c r="M31" s="149"/>
      <c r="N31" s="149"/>
      <c r="O31" s="150">
        <f t="shared" si="2"/>
        <v>0</v>
      </c>
      <c r="P31" s="15"/>
      <c r="Q31" s="151"/>
      <c r="R31" s="152"/>
      <c r="S31" s="152"/>
      <c r="T31" s="152"/>
      <c r="U31" s="152"/>
      <c r="V31" s="152"/>
      <c r="W31" s="152"/>
      <c r="X31" s="152"/>
      <c r="Y31" s="152"/>
      <c r="Z31" s="152"/>
      <c r="AA31" s="152"/>
      <c r="AB31" s="152"/>
      <c r="AC31" s="15"/>
      <c r="AD31" s="14"/>
      <c r="AE31" s="15"/>
      <c r="AF31" s="15"/>
      <c r="AG31" s="15"/>
      <c r="AH31" s="15"/>
      <c r="AI31" s="14"/>
    </row>
    <row r="32" spans="1:35" ht="62.45" customHeight="1" thickBot="1" x14ac:dyDescent="0.3">
      <c r="A32" s="141" t="s">
        <v>511</v>
      </c>
      <c r="B32" s="148" t="s">
        <v>512</v>
      </c>
      <c r="C32" s="8" t="s">
        <v>513</v>
      </c>
      <c r="D32" s="148" t="s">
        <v>487</v>
      </c>
      <c r="E32" s="149"/>
      <c r="F32" s="149"/>
      <c r="G32" s="149"/>
      <c r="H32" s="149"/>
      <c r="I32" s="149"/>
      <c r="J32" s="149"/>
      <c r="K32" s="149"/>
      <c r="L32" s="149"/>
      <c r="M32" s="149"/>
      <c r="N32" s="149"/>
      <c r="O32" s="150">
        <f t="shared" si="2"/>
        <v>0</v>
      </c>
      <c r="P32" s="15"/>
      <c r="Q32" s="151"/>
      <c r="R32" s="152"/>
      <c r="S32" s="152"/>
      <c r="T32" s="152"/>
      <c r="U32" s="152"/>
      <c r="V32" s="152"/>
      <c r="W32" s="152"/>
      <c r="X32" s="152"/>
      <c r="Y32" s="152"/>
      <c r="Z32" s="152"/>
      <c r="AA32" s="152"/>
      <c r="AB32" s="152"/>
      <c r="AC32" s="15"/>
      <c r="AD32" s="14"/>
      <c r="AE32" s="15"/>
      <c r="AF32" s="15"/>
      <c r="AG32" s="15"/>
      <c r="AH32" s="15"/>
      <c r="AI32" s="14"/>
    </row>
    <row r="33" spans="1:35" ht="62.45" customHeight="1" thickBot="1" x14ac:dyDescent="0.3">
      <c r="A33" s="141" t="s">
        <v>514</v>
      </c>
      <c r="B33" s="148" t="s">
        <v>515</v>
      </c>
      <c r="C33" s="8" t="s">
        <v>516</v>
      </c>
      <c r="D33" s="148" t="s">
        <v>487</v>
      </c>
      <c r="E33" s="149"/>
      <c r="F33" s="149"/>
      <c r="G33" s="149"/>
      <c r="H33" s="149"/>
      <c r="I33" s="149"/>
      <c r="J33" s="149"/>
      <c r="K33" s="149"/>
      <c r="L33" s="149"/>
      <c r="M33" s="149"/>
      <c r="N33" s="149"/>
      <c r="O33" s="150">
        <f t="shared" si="2"/>
        <v>0</v>
      </c>
      <c r="P33" s="15"/>
      <c r="Q33" s="151"/>
      <c r="R33" s="152"/>
      <c r="S33" s="152"/>
      <c r="T33" s="152"/>
      <c r="U33" s="152"/>
      <c r="V33" s="152"/>
      <c r="W33" s="152"/>
      <c r="X33" s="152"/>
      <c r="Y33" s="152"/>
      <c r="Z33" s="152"/>
      <c r="AA33" s="152"/>
      <c r="AB33" s="152"/>
      <c r="AC33" s="15"/>
      <c r="AD33" s="14"/>
      <c r="AE33" s="15"/>
      <c r="AF33" s="15"/>
      <c r="AG33" s="15"/>
      <c r="AH33" s="15"/>
      <c r="AI33" s="14"/>
    </row>
    <row r="34" spans="1:35" ht="62.45" customHeight="1" thickBot="1" x14ac:dyDescent="0.3">
      <c r="A34" s="141" t="s">
        <v>517</v>
      </c>
      <c r="B34" s="148" t="s">
        <v>518</v>
      </c>
      <c r="C34" s="8" t="s">
        <v>519</v>
      </c>
      <c r="D34" s="148" t="s">
        <v>520</v>
      </c>
      <c r="E34" s="150">
        <f t="shared" ref="E34:N36" si="4">E28*E31</f>
        <v>0</v>
      </c>
      <c r="F34" s="150">
        <f t="shared" si="4"/>
        <v>0</v>
      </c>
      <c r="G34" s="150">
        <f t="shared" si="4"/>
        <v>0</v>
      </c>
      <c r="H34" s="150">
        <f t="shared" si="4"/>
        <v>0</v>
      </c>
      <c r="I34" s="150">
        <f t="shared" si="4"/>
        <v>0</v>
      </c>
      <c r="J34" s="150">
        <f t="shared" si="4"/>
        <v>0</v>
      </c>
      <c r="K34" s="150">
        <f t="shared" si="4"/>
        <v>0</v>
      </c>
      <c r="L34" s="150">
        <f t="shared" si="4"/>
        <v>0</v>
      </c>
      <c r="M34" s="150">
        <f t="shared" si="4"/>
        <v>0</v>
      </c>
      <c r="N34" s="150">
        <f t="shared" si="4"/>
        <v>0</v>
      </c>
      <c r="O34" s="150">
        <f t="shared" si="2"/>
        <v>0</v>
      </c>
      <c r="P34" s="15"/>
      <c r="Q34" s="154">
        <f>'Conversion factors MOB'!B48</f>
        <v>0.108</v>
      </c>
      <c r="R34" s="150">
        <f>E34*$Q$34/1000</f>
        <v>0</v>
      </c>
      <c r="S34" s="150">
        <f t="shared" ref="S34:AA34" si="5">F34*$Q$34/1000</f>
        <v>0</v>
      </c>
      <c r="T34" s="150">
        <f t="shared" si="5"/>
        <v>0</v>
      </c>
      <c r="U34" s="150">
        <f t="shared" si="5"/>
        <v>0</v>
      </c>
      <c r="V34" s="150">
        <f t="shared" si="5"/>
        <v>0</v>
      </c>
      <c r="W34" s="150">
        <f t="shared" si="5"/>
        <v>0</v>
      </c>
      <c r="X34" s="150">
        <f t="shared" si="5"/>
        <v>0</v>
      </c>
      <c r="Y34" s="150">
        <f t="shared" si="5"/>
        <v>0</v>
      </c>
      <c r="Z34" s="150">
        <f t="shared" si="5"/>
        <v>0</v>
      </c>
      <c r="AA34" s="150">
        <f t="shared" si="5"/>
        <v>0</v>
      </c>
      <c r="AB34" s="145">
        <f>SUM(R34:AA34)</f>
        <v>0</v>
      </c>
      <c r="AC34" s="155"/>
      <c r="AD34" s="155"/>
      <c r="AE34" s="155"/>
      <c r="AF34" s="155"/>
      <c r="AG34" s="155"/>
      <c r="AH34" s="155"/>
      <c r="AI34" s="155"/>
    </row>
    <row r="35" spans="1:35" ht="62.45" customHeight="1" thickBot="1" x14ac:dyDescent="0.3">
      <c r="A35" s="141" t="s">
        <v>521</v>
      </c>
      <c r="B35" s="148" t="s">
        <v>518</v>
      </c>
      <c r="C35" s="8" t="s">
        <v>519</v>
      </c>
      <c r="D35" s="148" t="s">
        <v>520</v>
      </c>
      <c r="E35" s="150">
        <f t="shared" si="4"/>
        <v>0</v>
      </c>
      <c r="F35" s="150">
        <f t="shared" si="4"/>
        <v>0</v>
      </c>
      <c r="G35" s="150">
        <f t="shared" si="4"/>
        <v>0</v>
      </c>
      <c r="H35" s="150">
        <f t="shared" si="4"/>
        <v>0</v>
      </c>
      <c r="I35" s="150">
        <f t="shared" si="4"/>
        <v>0</v>
      </c>
      <c r="J35" s="150">
        <f t="shared" si="4"/>
        <v>0</v>
      </c>
      <c r="K35" s="150">
        <f t="shared" si="4"/>
        <v>0</v>
      </c>
      <c r="L35" s="150">
        <f t="shared" si="4"/>
        <v>0</v>
      </c>
      <c r="M35" s="150">
        <f t="shared" si="4"/>
        <v>0</v>
      </c>
      <c r="N35" s="150">
        <f t="shared" si="4"/>
        <v>0</v>
      </c>
      <c r="O35" s="150">
        <f t="shared" si="2"/>
        <v>0</v>
      </c>
      <c r="P35" s="15"/>
      <c r="Q35" s="154">
        <f>'Conversion factors MOB'!B50</f>
        <v>0.03</v>
      </c>
      <c r="R35" s="150">
        <f t="shared" ref="R35:AA35" si="6">E35*$Q$35/1000</f>
        <v>0</v>
      </c>
      <c r="S35" s="150">
        <f t="shared" si="6"/>
        <v>0</v>
      </c>
      <c r="T35" s="150">
        <f t="shared" si="6"/>
        <v>0</v>
      </c>
      <c r="U35" s="150">
        <f t="shared" si="6"/>
        <v>0</v>
      </c>
      <c r="V35" s="150">
        <f t="shared" si="6"/>
        <v>0</v>
      </c>
      <c r="W35" s="150">
        <f t="shared" si="6"/>
        <v>0</v>
      </c>
      <c r="X35" s="150">
        <f t="shared" si="6"/>
        <v>0</v>
      </c>
      <c r="Y35" s="150">
        <f t="shared" si="6"/>
        <v>0</v>
      </c>
      <c r="Z35" s="150">
        <f t="shared" si="6"/>
        <v>0</v>
      </c>
      <c r="AA35" s="150">
        <f t="shared" si="6"/>
        <v>0</v>
      </c>
      <c r="AB35" s="145">
        <f>SUM(R35:AA35)</f>
        <v>0</v>
      </c>
      <c r="AC35" s="155"/>
      <c r="AD35" s="155"/>
      <c r="AE35" s="155"/>
      <c r="AF35" s="155"/>
      <c r="AG35" s="155"/>
      <c r="AH35" s="155"/>
      <c r="AI35" s="155"/>
    </row>
    <row r="36" spans="1:35" ht="62.45" customHeight="1" thickBot="1" x14ac:dyDescent="0.3">
      <c r="A36" s="141" t="s">
        <v>522</v>
      </c>
      <c r="B36" s="148" t="s">
        <v>518</v>
      </c>
      <c r="C36" s="8" t="s">
        <v>519</v>
      </c>
      <c r="D36" s="148" t="s">
        <v>520</v>
      </c>
      <c r="E36" s="150">
        <f>E30*E33</f>
        <v>0</v>
      </c>
      <c r="F36" s="150">
        <f t="shared" si="4"/>
        <v>0</v>
      </c>
      <c r="G36" s="150">
        <f t="shared" si="4"/>
        <v>0</v>
      </c>
      <c r="H36" s="150">
        <f t="shared" si="4"/>
        <v>0</v>
      </c>
      <c r="I36" s="150">
        <f t="shared" si="4"/>
        <v>0</v>
      </c>
      <c r="J36" s="150">
        <f t="shared" si="4"/>
        <v>0</v>
      </c>
      <c r="K36" s="150">
        <f t="shared" si="4"/>
        <v>0</v>
      </c>
      <c r="L36" s="150">
        <f t="shared" si="4"/>
        <v>0</v>
      </c>
      <c r="M36" s="150">
        <f t="shared" si="4"/>
        <v>0</v>
      </c>
      <c r="N36" s="150">
        <f t="shared" si="4"/>
        <v>0</v>
      </c>
      <c r="O36" s="150">
        <f t="shared" si="2"/>
        <v>0</v>
      </c>
      <c r="P36" s="15"/>
      <c r="Q36" s="154">
        <f>'Conversion factors MOB'!B49</f>
        <v>6.5000000000000002E-2</v>
      </c>
      <c r="R36" s="150">
        <f t="shared" ref="R36:AA36" si="7">E36*$Q$36/1000</f>
        <v>0</v>
      </c>
      <c r="S36" s="150">
        <f t="shared" si="7"/>
        <v>0</v>
      </c>
      <c r="T36" s="150">
        <f t="shared" si="7"/>
        <v>0</v>
      </c>
      <c r="U36" s="150">
        <f t="shared" si="7"/>
        <v>0</v>
      </c>
      <c r="V36" s="150">
        <f t="shared" si="7"/>
        <v>0</v>
      </c>
      <c r="W36" s="150">
        <f t="shared" si="7"/>
        <v>0</v>
      </c>
      <c r="X36" s="150">
        <f t="shared" si="7"/>
        <v>0</v>
      </c>
      <c r="Y36" s="150">
        <f t="shared" si="7"/>
        <v>0</v>
      </c>
      <c r="Z36" s="150">
        <f t="shared" si="7"/>
        <v>0</v>
      </c>
      <c r="AA36" s="150">
        <f t="shared" si="7"/>
        <v>0</v>
      </c>
      <c r="AB36" s="145">
        <f>SUM(R36:AA36)</f>
        <v>0</v>
      </c>
      <c r="AC36" s="155"/>
      <c r="AD36" s="155"/>
      <c r="AE36" s="155"/>
      <c r="AF36" s="155"/>
      <c r="AG36" s="155"/>
      <c r="AH36" s="155"/>
      <c r="AI36" s="155"/>
    </row>
  </sheetData>
  <mergeCells count="3">
    <mergeCell ref="A18:P18"/>
    <mergeCell ref="Q18:AB18"/>
    <mergeCell ref="AC18:AI18"/>
  </mergeCells>
  <conditionalFormatting sqref="D14">
    <cfRule type="cellIs" dxfId="3" priority="1" operator="equal">
      <formula>"ERR"</formula>
    </cfRule>
    <cfRule type="cellIs" dxfId="2" priority="2" operator="equal">
      <formula>"OK"</formula>
    </cfRule>
  </conditionalFormatting>
  <dataValidations count="2">
    <dataValidation type="list" allowBlank="1" showInputMessage="1" showErrorMessage="1" sqref="AI23:AI36" xr:uid="{9C5DF29E-47C9-43B9-976E-8A8DAE74D76B}">
      <formula1>"Primary Data,Third Party Data,Secondary Data - Calculated based on actual data,Secondary Data - Based on assumptions,Secondary Data - Extrapolation,Other evidence"</formula1>
    </dataValidation>
    <dataValidation type="list" allowBlank="1" showInputMessage="1" showErrorMessage="1" sqref="AD23:AD36 AH21" xr:uid="{053E89DC-3E33-4C09-B9F6-222FADC7A842}">
      <formula1>"Taken from data management platform,Internal control spreadsheet,Direct measurement,Estimated,Adoption of assumptions (please describe),Extrapolation (please describe),Sample (please describe),Other"</formula1>
    </dataValidation>
  </dataValidations>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D3F155-78F0-427F-9D15-6366DC55FF02}">
  <sheetPr codeName="Sheet12">
    <tabColor theme="9" tint="0.59999389629810485"/>
  </sheetPr>
  <dimension ref="A1:O14"/>
  <sheetViews>
    <sheetView workbookViewId="0"/>
  </sheetViews>
  <sheetFormatPr defaultColWidth="9.140625" defaultRowHeight="15" x14ac:dyDescent="0.25"/>
  <cols>
    <col min="1" max="1" width="48.85546875" style="93" customWidth="1"/>
    <col min="2" max="2" width="13.5703125" style="177" customWidth="1"/>
    <col min="3" max="3" width="10.42578125" style="177" customWidth="1"/>
    <col min="4" max="4" width="40.85546875" style="93" customWidth="1"/>
    <col min="5" max="15" width="10.5703125" style="93" customWidth="1"/>
    <col min="16" max="16384" width="9.140625" style="93"/>
  </cols>
  <sheetData>
    <row r="1" spans="1:15" x14ac:dyDescent="0.25">
      <c r="A1" s="156" t="s">
        <v>115</v>
      </c>
      <c r="B1" s="157" t="s">
        <v>78</v>
      </c>
      <c r="C1" s="157"/>
      <c r="D1" s="158"/>
      <c r="E1" s="159" t="s">
        <v>78</v>
      </c>
      <c r="F1" s="159" t="s">
        <v>78</v>
      </c>
      <c r="G1" s="159" t="s">
        <v>78</v>
      </c>
      <c r="H1" s="159" t="s">
        <v>78</v>
      </c>
      <c r="I1" s="160" t="s">
        <v>78</v>
      </c>
      <c r="J1" s="160" t="s">
        <v>78</v>
      </c>
      <c r="K1" s="160" t="s">
        <v>78</v>
      </c>
      <c r="L1" s="160" t="s">
        <v>78</v>
      </c>
      <c r="M1" s="160" t="s">
        <v>78</v>
      </c>
      <c r="N1" s="160" t="s">
        <v>78</v>
      </c>
      <c r="O1" s="160" t="s">
        <v>78</v>
      </c>
    </row>
    <row r="2" spans="1:15" x14ac:dyDescent="0.25">
      <c r="A2" s="161"/>
      <c r="B2" s="162" t="s">
        <v>78</v>
      </c>
      <c r="C2" s="162"/>
      <c r="D2" s="161"/>
      <c r="E2" s="160" t="s">
        <v>78</v>
      </c>
      <c r="F2" s="160" t="s">
        <v>78</v>
      </c>
      <c r="G2" s="160" t="s">
        <v>78</v>
      </c>
      <c r="H2" s="160" t="s">
        <v>78</v>
      </c>
      <c r="I2" s="160" t="s">
        <v>78</v>
      </c>
      <c r="J2" s="160" t="s">
        <v>78</v>
      </c>
      <c r="K2" s="160" t="s">
        <v>78</v>
      </c>
      <c r="L2" s="160" t="s">
        <v>78</v>
      </c>
      <c r="M2" s="160" t="s">
        <v>78</v>
      </c>
      <c r="N2" s="160" t="s">
        <v>78</v>
      </c>
      <c r="O2" s="160" t="s">
        <v>78</v>
      </c>
    </row>
    <row r="3" spans="1:15" x14ac:dyDescent="0.25">
      <c r="A3" s="163" t="s">
        <v>523</v>
      </c>
      <c r="B3" s="164"/>
      <c r="C3" s="164"/>
      <c r="D3" s="165"/>
      <c r="E3" s="166"/>
      <c r="F3" s="166"/>
      <c r="G3" s="166"/>
      <c r="H3" s="166"/>
      <c r="I3" s="166"/>
      <c r="J3" s="166"/>
      <c r="K3" s="166"/>
      <c r="L3" s="166"/>
      <c r="M3" s="166"/>
      <c r="N3" s="166"/>
      <c r="O3" s="166"/>
    </row>
    <row r="4" spans="1:15" x14ac:dyDescent="0.25">
      <c r="A4" s="163" t="s">
        <v>524</v>
      </c>
      <c r="B4" s="164"/>
      <c r="C4" s="164"/>
      <c r="D4" s="165"/>
      <c r="E4" s="166"/>
      <c r="F4" s="166"/>
      <c r="G4" s="166"/>
      <c r="H4" s="166"/>
      <c r="I4" s="166"/>
      <c r="J4" s="166"/>
      <c r="K4" s="166"/>
      <c r="L4" s="166"/>
      <c r="M4" s="166"/>
      <c r="N4" s="166"/>
      <c r="O4" s="166"/>
    </row>
    <row r="5" spans="1:15" x14ac:dyDescent="0.25">
      <c r="A5" s="167" t="s">
        <v>525</v>
      </c>
      <c r="B5" s="164"/>
      <c r="C5" s="164"/>
      <c r="D5" s="165"/>
      <c r="E5" s="166"/>
      <c r="F5" s="166"/>
      <c r="G5" s="166"/>
      <c r="H5" s="166"/>
      <c r="I5" s="166"/>
      <c r="J5" s="166"/>
      <c r="K5" s="166"/>
      <c r="L5" s="166"/>
      <c r="M5" s="166"/>
      <c r="N5" s="166"/>
      <c r="O5" s="166"/>
    </row>
    <row r="6" spans="1:15" ht="15.75" thickBot="1" x14ac:dyDescent="0.3">
      <c r="A6" s="165"/>
      <c r="B6" s="164"/>
      <c r="C6" s="164"/>
      <c r="D6" s="165"/>
      <c r="E6" s="166"/>
      <c r="F6" s="166"/>
      <c r="G6" s="166"/>
      <c r="H6" s="166"/>
      <c r="I6" s="166"/>
      <c r="J6" s="166"/>
      <c r="K6" s="166"/>
      <c r="L6" s="166"/>
      <c r="M6" s="166"/>
      <c r="N6" s="166"/>
      <c r="O6" s="166"/>
    </row>
    <row r="7" spans="1:15" ht="15.75" thickBot="1" x14ac:dyDescent="0.3">
      <c r="A7" s="168" t="s">
        <v>526</v>
      </c>
      <c r="B7" s="169" t="s">
        <v>33</v>
      </c>
      <c r="C7" s="16" t="s">
        <v>65</v>
      </c>
      <c r="D7" s="16" t="s">
        <v>415</v>
      </c>
      <c r="E7" s="160" t="s">
        <v>78</v>
      </c>
      <c r="F7" s="160" t="s">
        <v>78</v>
      </c>
      <c r="G7" s="160" t="s">
        <v>78</v>
      </c>
      <c r="H7" s="160" t="s">
        <v>78</v>
      </c>
      <c r="I7" s="160" t="s">
        <v>78</v>
      </c>
      <c r="J7" s="160" t="s">
        <v>78</v>
      </c>
      <c r="K7" s="160" t="s">
        <v>78</v>
      </c>
      <c r="L7" s="160" t="s">
        <v>78</v>
      </c>
      <c r="M7" s="160" t="s">
        <v>78</v>
      </c>
      <c r="N7" s="160" t="s">
        <v>78</v>
      </c>
      <c r="O7" s="160" t="s">
        <v>78</v>
      </c>
    </row>
    <row r="8" spans="1:15" ht="36.75" thickBot="1" x14ac:dyDescent="0.3">
      <c r="A8" s="172" t="s">
        <v>575</v>
      </c>
      <c r="B8" s="115"/>
      <c r="C8" s="170" t="s">
        <v>527</v>
      </c>
      <c r="D8" s="171" t="s">
        <v>574</v>
      </c>
    </row>
    <row r="9" spans="1:15" ht="36.75" thickBot="1" x14ac:dyDescent="0.3">
      <c r="A9" s="172" t="s">
        <v>528</v>
      </c>
      <c r="B9" s="115"/>
      <c r="C9" s="170" t="s">
        <v>527</v>
      </c>
      <c r="D9" s="171" t="s">
        <v>574</v>
      </c>
      <c r="E9" s="160" t="s">
        <v>78</v>
      </c>
      <c r="F9" s="160" t="s">
        <v>78</v>
      </c>
      <c r="G9" s="160" t="s">
        <v>78</v>
      </c>
      <c r="H9" s="160" t="s">
        <v>78</v>
      </c>
      <c r="I9" s="160" t="s">
        <v>78</v>
      </c>
      <c r="J9" s="160" t="s">
        <v>78</v>
      </c>
      <c r="K9" s="160" t="s">
        <v>78</v>
      </c>
      <c r="L9" s="160" t="s">
        <v>78</v>
      </c>
      <c r="M9" s="160" t="s">
        <v>78</v>
      </c>
      <c r="N9" s="160" t="s">
        <v>78</v>
      </c>
      <c r="O9" s="160" t="s">
        <v>78</v>
      </c>
    </row>
    <row r="10" spans="1:15" ht="60.75" thickBot="1" x14ac:dyDescent="0.3">
      <c r="A10" s="173" t="s">
        <v>576</v>
      </c>
      <c r="B10" s="205">
        <f xml:space="preserve"> Summary!E21 - Summary!G21 - B8 - B9</f>
        <v>81010.027500000011</v>
      </c>
      <c r="C10" s="170" t="s">
        <v>527</v>
      </c>
      <c r="D10" s="171" t="s">
        <v>529</v>
      </c>
      <c r="E10" s="160"/>
      <c r="F10" s="160"/>
      <c r="G10" s="160"/>
      <c r="H10" s="160"/>
      <c r="I10" s="160"/>
      <c r="J10" s="160"/>
      <c r="K10" s="160"/>
      <c r="L10" s="160"/>
      <c r="M10" s="160"/>
      <c r="N10" s="160"/>
      <c r="O10" s="160"/>
    </row>
    <row r="11" spans="1:15" ht="29.25" thickBot="1" x14ac:dyDescent="0.3">
      <c r="A11" s="174" t="s">
        <v>577</v>
      </c>
      <c r="B11" s="206">
        <f>+ Summary!A21 + B8</f>
        <v>151189.97250000003</v>
      </c>
      <c r="C11" s="170" t="s">
        <v>527</v>
      </c>
      <c r="D11" s="171" t="s">
        <v>530</v>
      </c>
      <c r="E11" s="160"/>
      <c r="F11" s="160"/>
      <c r="G11" s="160"/>
      <c r="H11" s="160"/>
      <c r="I11" s="160"/>
      <c r="J11" s="160"/>
      <c r="K11" s="160"/>
      <c r="L11" s="160"/>
      <c r="M11" s="160"/>
      <c r="N11" s="160"/>
      <c r="O11" s="160"/>
    </row>
    <row r="12" spans="1:15" ht="15.75" thickBot="1" x14ac:dyDescent="0.3">
      <c r="A12" s="175" t="s">
        <v>114</v>
      </c>
      <c r="B12" s="196">
        <f xml:space="preserve"> IF(B11&lt;=0,0,IF(AND(Summary!E28&lt;=0,B10&gt;=0),100%,IF(AND(Summary!E28&lt;=0,B10&lt;0),200%,B11/Summary!E28)))</f>
        <v>0.65111960594315255</v>
      </c>
      <c r="C12" s="170" t="s">
        <v>86</v>
      </c>
      <c r="D12" s="171" t="s">
        <v>530</v>
      </c>
    </row>
    <row r="14" spans="1:15" x14ac:dyDescent="0.25">
      <c r="A14" s="176"/>
    </row>
  </sheetData>
  <conditionalFormatting sqref="B12">
    <cfRule type="cellIs" dxfId="1" priority="1" operator="equal">
      <formula>"No net carbon removals"</formula>
    </cfRule>
    <cfRule type="containsText" dxfId="0" priority="2" operator="containsText" text="ERR">
      <formula>NOT(ISERROR(SEARCH("ERR",B12)))</formula>
    </cfRule>
  </conditionalFormatting>
  <pageMargins left="0.7" right="0.7" top="0.75" bottom="0.75" header="0.3" footer="0.3"/>
  <pageSetup paperSize="9" orientation="portrait" verticalDpi="30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5"/>
  <dimension ref="A1:C11"/>
  <sheetViews>
    <sheetView workbookViewId="0">
      <selection sqref="A1:C1"/>
    </sheetView>
  </sheetViews>
  <sheetFormatPr defaultColWidth="38.28515625" defaultRowHeight="14.25" x14ac:dyDescent="0.2"/>
  <cols>
    <col min="1" max="2" width="15.7109375" style="20" customWidth="1"/>
    <col min="3" max="3" width="56" style="20" customWidth="1"/>
    <col min="4" max="16384" width="38.28515625" style="20"/>
  </cols>
  <sheetData>
    <row r="1" spans="1:3" x14ac:dyDescent="0.2">
      <c r="A1" s="328" t="s">
        <v>635</v>
      </c>
      <c r="B1" s="328"/>
      <c r="C1" s="328"/>
    </row>
    <row r="2" spans="1:3" x14ac:dyDescent="0.2">
      <c r="A2" s="178" t="s">
        <v>88</v>
      </c>
      <c r="B2" s="178" t="s">
        <v>89</v>
      </c>
      <c r="C2" s="178" t="s">
        <v>90</v>
      </c>
    </row>
    <row r="3" spans="1:3" x14ac:dyDescent="0.2">
      <c r="A3" s="179" t="s">
        <v>634</v>
      </c>
      <c r="B3" s="179" t="s">
        <v>639</v>
      </c>
      <c r="C3" s="237" t="s">
        <v>640</v>
      </c>
    </row>
    <row r="4" spans="1:3" ht="36" x14ac:dyDescent="0.2">
      <c r="A4" s="179" t="s">
        <v>637</v>
      </c>
      <c r="B4" s="179" t="s">
        <v>580</v>
      </c>
      <c r="C4" s="237" t="s">
        <v>638</v>
      </c>
    </row>
    <row r="5" spans="1:3" ht="24" x14ac:dyDescent="0.2">
      <c r="A5" s="312" t="s">
        <v>656</v>
      </c>
      <c r="B5" s="312" t="s">
        <v>658</v>
      </c>
      <c r="C5" s="237" t="s">
        <v>659</v>
      </c>
    </row>
    <row r="6" spans="1:3" x14ac:dyDescent="0.2">
      <c r="A6" s="180"/>
      <c r="B6" s="180"/>
      <c r="C6" s="180"/>
    </row>
    <row r="7" spans="1:3" x14ac:dyDescent="0.2">
      <c r="A7" s="180"/>
      <c r="B7" s="180"/>
      <c r="C7" s="180"/>
    </row>
    <row r="8" spans="1:3" x14ac:dyDescent="0.2">
      <c r="A8" s="180"/>
      <c r="B8" s="180"/>
      <c r="C8" s="180"/>
    </row>
    <row r="9" spans="1:3" x14ac:dyDescent="0.2">
      <c r="A9" s="180"/>
      <c r="B9" s="180"/>
      <c r="C9" s="180"/>
    </row>
    <row r="10" spans="1:3" x14ac:dyDescent="0.2">
      <c r="A10" s="180"/>
      <c r="B10" s="180"/>
      <c r="C10" s="180"/>
    </row>
    <row r="11" spans="1:3" x14ac:dyDescent="0.2">
      <c r="A11" s="180"/>
      <c r="B11" s="180"/>
      <c r="C11" s="180"/>
    </row>
  </sheetData>
  <mergeCells count="1">
    <mergeCell ref="A1:C1"/>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Overview (Example)</vt:lpstr>
      <vt:lpstr>Lists</vt:lpstr>
      <vt:lpstr>Summary</vt:lpstr>
      <vt:lpstr>Summary per year</vt:lpstr>
      <vt:lpstr>Reference emissions MOB</vt:lpstr>
      <vt:lpstr>Project emissions MOB</vt:lpstr>
      <vt:lpstr>Conversion factors MOB</vt:lpstr>
      <vt:lpstr>Assumptions</vt:lpstr>
      <vt:lpstr>CC credit overview</vt:lpstr>
      <vt:lpstr>CC credit calculation</vt:lpstr>
      <vt:lpstr>Net carbon removals</vt:lpstr>
      <vt:lpstr>History of changes (Example)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2024-11-28T17:25:34Z</dcterms:created>
  <dcterms:modified xsi:type="dcterms:W3CDTF">2025-02-11T11:28:52Z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2025-02-09T15:45:56Z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e707c709-3212-42b1-ad94-0a7eb5516c25</vt:lpwstr>
  </property>
  <property fmtid="{D5CDD505-2E9C-101B-9397-08002B2CF9AE}" pid="8" name="MSIP_Label_6bd9ddd1-4d20-43f6-abfa-fc3c07406f94_ContentBits">
    <vt:lpwstr>0</vt:lpwstr>
  </property>
</Properties>
</file>